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5870" windowHeight="13110" activeTab="3"/>
  </bookViews>
  <sheets>
    <sheet name="01.04.2020" sheetId="1" r:id="rId1"/>
    <sheet name="01.07.2020" sheetId="2" r:id="rId2"/>
    <sheet name="01.10.2020 " sheetId="3" r:id="rId3"/>
    <sheet name="01.01.2021 " sheetId="4" r:id="rId4"/>
    <sheet name="Лист2" sheetId="5" r:id="rId5"/>
  </sheets>
  <definedNames>
    <definedName name="_xlnm.Print_Area" localSheetId="3">'01.01.2021 '!$A$1:$G$390</definedName>
    <definedName name="_xlnm.Print_Area" localSheetId="0">'01.04.2020'!$A$1:$G$355</definedName>
    <definedName name="_xlnm.Print_Area" localSheetId="1">'01.07.2020'!$A$1:$G$360</definedName>
    <definedName name="_xlnm.Print_Area" localSheetId="2">'01.10.2020 '!$A$1:$G$368</definedName>
  </definedNames>
  <calcPr fullCalcOnLoad="1"/>
</workbook>
</file>

<file path=xl/sharedStrings.xml><?xml version="1.0" encoding="utf-8"?>
<sst xmlns="http://schemas.openxmlformats.org/spreadsheetml/2006/main" count="2185" uniqueCount="554">
  <si>
    <t>-</t>
  </si>
  <si>
    <t>Субвенции бюджетам городских округов на предоставление мер социальной поддержки граждан, подвергшихся воздействию радиации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</si>
  <si>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</si>
  <si>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000 1 11 05074 04 0000 120</t>
  </si>
  <si>
    <t>000 1 11 05070 00 0000 120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</si>
  <si>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t>
  </si>
  <si>
    <t>Наименование кода администратора,группы,подгруппы,статьи,подстатьи,элементы,программы( подпрограммы), кода экономической классификации источников внутреннего финансирования дефицита бюджетов</t>
  </si>
  <si>
    <t>Приложение № 1</t>
  </si>
  <si>
    <t>000 1 09 04052 01 0000 110</t>
  </si>
  <si>
    <t>000 1 09 04052 04 0000 110</t>
  </si>
  <si>
    <t>000 1 09 05000 00 0000 110</t>
  </si>
  <si>
    <t>000 1 14 02000 00 0000 440</t>
  </si>
  <si>
    <t>000 1 14 02040 04 0000 440</t>
  </si>
  <si>
    <t>000 1 14 02043 04 0000 440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</si>
  <si>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</si>
  <si>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Прочие местные налоги и сборы</t>
  </si>
  <si>
    <t>000 1 11 05012 04 0000 120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</si>
  <si>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</si>
  <si>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</si>
  <si>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t>
  </si>
  <si>
    <t>1.1.</t>
  </si>
  <si>
    <t>1.1.1.</t>
  </si>
  <si>
    <t>1.1.2.</t>
  </si>
  <si>
    <t>1.1.3.</t>
  </si>
  <si>
    <t>1.1.4.</t>
  </si>
  <si>
    <t>1.1.5.</t>
  </si>
  <si>
    <t>1.1.6.</t>
  </si>
  <si>
    <t>1.2.</t>
  </si>
  <si>
    <t>1.2.1.</t>
  </si>
  <si>
    <t>1.2.2.</t>
  </si>
  <si>
    <t>1.2.3.</t>
  </si>
  <si>
    <t>1.2.4.</t>
  </si>
  <si>
    <t>1.2.5.</t>
  </si>
  <si>
    <t>1.2.6.</t>
  </si>
  <si>
    <t>2.</t>
  </si>
  <si>
    <t>2.1.</t>
  </si>
  <si>
    <t>Наименование группы,подгруппы,статьи,подстатьи,элементы,программы( подпрограммы), кода экономической классификации источников внутреннего финансирования дефицита бюджетов</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</si>
  <si>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</si>
  <si>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</si>
  <si>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</si>
  <si>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</si>
  <si>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</si>
  <si>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</si>
  <si>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городских округов</t>
  </si>
  <si>
    <t>000 1 17 01040 04 0000 180</t>
  </si>
  <si>
    <t>Прочие неналоговые доходы  бюджетов городских округов</t>
  </si>
  <si>
    <t>000 1 17 05040 04 0000 180</t>
  </si>
  <si>
    <t>БЕЗВОЗМЕЗДНЫЕ ПОСТУПЛЕНИЯ</t>
  </si>
  <si>
    <t>000 2 00 00000 00 0000 000</t>
  </si>
  <si>
    <t>Дотации бюджетам субъектов Российской Федерации и муниципальных образований</t>
  </si>
  <si>
    <t>изменение остатков средств на счетах по учету средств бюджета</t>
  </si>
  <si>
    <t>Прочие субсидии</t>
  </si>
  <si>
    <t>Прочие субсидии бюджетам городских округов</t>
  </si>
  <si>
    <t>Налоговые и неналоговые доходы</t>
  </si>
  <si>
    <t>Доходы всего, в том числе:</t>
  </si>
  <si>
    <t>Источники финансирования дефицита бюджетов - всего</t>
  </si>
  <si>
    <t>Кредиты кредитных организаций в валюте  Российской Федерации</t>
  </si>
  <si>
    <t>Получение кредитов от кредитных организаций в  валюте Российской Федерации</t>
  </si>
  <si>
    <t>000 2 02 15000 00 0000 150</t>
  </si>
  <si>
    <t>000 2 02 15001 04 0000 150</t>
  </si>
  <si>
    <t>000 2 0215002 04 0000 150</t>
  </si>
  <si>
    <t>000 2 02 20000 00 0000 150</t>
  </si>
  <si>
    <t>000 2 02 25497 04 9261 150</t>
  </si>
  <si>
    <t>000 2 02 25497 04 9511 150</t>
  </si>
  <si>
    <t>000 2 02 29999 00 0000 150</t>
  </si>
  <si>
    <t>000 2 02 29999 040000 150</t>
  </si>
  <si>
    <t>000 2 02 29999 04 9205 150</t>
  </si>
  <si>
    <t>000 2 02 29999 04 9206 150</t>
  </si>
  <si>
    <t>000 2 02 29999 04 9210 150</t>
  </si>
  <si>
    <t>000 2 02 29999 04 9224 150</t>
  </si>
  <si>
    <t>000 2 02 29999 04 9290 150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</si>
  <si>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</si>
  <si>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</si>
  <si>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</si>
  <si>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</si>
  <si>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</si>
  <si>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</si>
  <si>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</si>
  <si>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</si>
  <si>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</si>
  <si>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</si>
  <si>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</si>
  <si>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</si>
  <si>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</si>
  <si>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</si>
  <si>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</si>
  <si>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</si>
  <si>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</si>
  <si>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</si>
  <si>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</si>
  <si>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</si>
  <si>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</si>
  <si>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</si>
  <si>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</si>
  <si>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</si>
  <si>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</si>
  <si>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</si>
  <si>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</si>
  <si>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</si>
  <si>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</si>
  <si>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</si>
  <si>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</si>
  <si>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</si>
  <si>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</si>
  <si>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000 2 0230024 04 9399 150</t>
  </si>
  <si>
    <t>000 2 02 35082 04 9336 150</t>
  </si>
  <si>
    <t>000 2 02 35082 04 9338 150</t>
  </si>
  <si>
    <t>000 2 02 35082 04 9601 150</t>
  </si>
  <si>
    <t>000 2 02 35084 04 9335 150</t>
  </si>
  <si>
    <t>000 2 02 35084 04 9604 150</t>
  </si>
  <si>
    <t>000 2 02 35137 04 0000 150</t>
  </si>
  <si>
    <t>000 2 02 35380 04 9608 150</t>
  </si>
  <si>
    <t>000 2 02 35462 04 9331 150</t>
  </si>
  <si>
    <t>000 2 02 35462 04 9605 150</t>
  </si>
  <si>
    <t>Получение кредитов от кредитных организаций  бюджетами городских округов в валюте  Российской Федерации</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</si>
  <si>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</si>
  <si>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</si>
  <si>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 xml:space="preserve">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</si>
  <si>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</si>
  <si>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</si>
  <si>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000 1 11 09040 00 0000 120</t>
  </si>
  <si>
    <t>Субвенции бюджетам городских округов на выполнение передаваемых полномочий субъектов Российской Федерации по выплате пособий семьм, имеющим детей, в соответствии с  Законом Пензенской области "О пособиях семьям, имеющим детей"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</si>
  <si>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</si>
  <si>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</si>
  <si>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</si>
  <si>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</si>
  <si>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</si>
  <si>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</si>
  <si>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</si>
  <si>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</si>
  <si>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000 01 02 00 00  00 0000 000</t>
  </si>
  <si>
    <t xml:space="preserve"> 000 01 06 10 02 04 0000 550</t>
  </si>
  <si>
    <t xml:space="preserve"> 000 01 06 10 02 04 0000 500</t>
  </si>
  <si>
    <t xml:space="preserve"> 000 01 06 10 00 00 0000 000</t>
  </si>
  <si>
    <t xml:space="preserve"> 000 01 06 00 00 00 0000 000</t>
  </si>
  <si>
    <t>000 01 02 00 00 00 0000 710</t>
  </si>
  <si>
    <t>000 01 02 00 00 00 0000 810</t>
  </si>
  <si>
    <t>000 01 03 00 00 00 0000 000</t>
  </si>
  <si>
    <t>000 01 03 00 00 00 0000 700</t>
  </si>
  <si>
    <t>000 01 03 00 00 00 0000 800</t>
  </si>
  <si>
    <t>000 01 03 00 00 04 0000 810</t>
  </si>
  <si>
    <t>992 01 05 02 01 04 0000 610</t>
  </si>
  <si>
    <t>992 01 05 02 01 04 0000 510</t>
  </si>
  <si>
    <t>000 01 00 00 00 00 0000 000</t>
  </si>
  <si>
    <t>000 01 02 00 00 00 0000 000</t>
  </si>
  <si>
    <t>000 01 02 00 00 04 0000 710</t>
  </si>
  <si>
    <t>000 01 02 00 00 04 0000 810</t>
  </si>
  <si>
    <t xml:space="preserve"> 000 01 03 00 00 04 0000 710</t>
  </si>
  <si>
    <t xml:space="preserve"> 000 01 03 00 00 00 0000 800</t>
  </si>
  <si>
    <t>000 01 06 00 00 00 0000 000</t>
  </si>
  <si>
    <t>000 01 06 10 00 00 0000 000</t>
  </si>
  <si>
    <t>000 01 06 10 02 00 0000 500</t>
  </si>
  <si>
    <t>000 01 06 10 02 04 0000 550</t>
  </si>
  <si>
    <t>000 01 06 10 02 04 0002 550</t>
  </si>
  <si>
    <t>Субсидии бюджетам субъектов Российской Федерации и муниципальных образований (медбюджетные субсидии)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</si>
  <si>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</si>
  <si>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</si>
  <si>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</si>
  <si>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субьектов РФ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</si>
  <si>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</si>
  <si>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код источника финансирования  дефицита бюджета </t>
  </si>
  <si>
    <t>уменьшение прочих   остатков средств на счетах по учету  средств бюджета</t>
  </si>
  <si>
    <t>Увеличение прочих остатков денежных средств бюджетов городских округов</t>
  </si>
  <si>
    <t>992 01 05  00   00  04  0000  510</t>
  </si>
  <si>
    <t>Уменьшение прочих остатков денежных средств бюджетов городских округов</t>
  </si>
  <si>
    <t>992 01 05  00  00  04  0000   610</t>
  </si>
  <si>
    <t>увеличение прочих остатков  средств на счетах по учету средств бюджета</t>
  </si>
  <si>
    <t>Целевые сборы с граждан  и предприятий ,учреждений ,организаций  на содежание милиции,на благоустройство территорий, на нужды образования и другие цели, мобилизуемые на территориях городских округов</t>
  </si>
  <si>
    <t>000 1 09 07030 04 0000 110</t>
  </si>
  <si>
    <t>Прочие местные налоги и сборы,мобилизуемые на территориях городских округов</t>
  </si>
  <si>
    <t>000 1 09 07050 04 0000 110</t>
  </si>
  <si>
    <t>Неналоговые доходы</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</si>
  <si>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</si>
  <si>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</si>
  <si>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</si>
  <si>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</si>
  <si>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t>
  </si>
  <si>
    <t>000 1 11 05015 01 0000 120</t>
  </si>
  <si>
    <t>Арендная плата и поступления от продажи права на заключение договоров аренды за земли, находящиеся в муниципальной собственности</t>
  </si>
  <si>
    <t>000 1 11 05023 03 0000 120</t>
  </si>
  <si>
    <t>000 1 11 05020 00 0000120</t>
  </si>
  <si>
    <t>000 1 11 05024 04 0000 120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</si>
  <si>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</si>
  <si>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</si>
  <si>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</si>
  <si>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</si>
  <si>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обязательных платежей муниципальных  унитарных предприятий, созданных городскими округами</t>
  </si>
  <si>
    <t>000 1 11 07014 04 0000 120</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</si>
  <si>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</si>
  <si>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государственную(муниципальную) казну ( за исключением земельных участков)</t>
  </si>
  <si>
    <t>Итого источников финансирования дефицита бюджета</t>
  </si>
  <si>
    <t>Прочие налоги и сборы( по отмененным  местным налогам и сборам)</t>
  </si>
  <si>
    <t>000 1 09 07000 04 0000 110</t>
  </si>
  <si>
    <t>Налоги на рекламу</t>
  </si>
  <si>
    <t>000 1 09 07010 03 0000 110</t>
  </si>
  <si>
    <t>ГОСУДАРСТВЕННАЯ ПОШЛИНА</t>
  </si>
  <si>
    <t>000 1 08 00000 00 0000 000</t>
  </si>
  <si>
    <t>Государственная пошлина по делам, рассматриваемым в судах общей юрисдикции , мировыми судьями</t>
  </si>
  <si>
    <t>000 1 08 03000 01 0000 110</t>
  </si>
  <si>
    <t>000 1 08 03010 01 0000 110</t>
  </si>
  <si>
    <t>Государственная пошлина за государственную  регистрацию, а также за совершение прочих юридически значимых действий.</t>
  </si>
  <si>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</si>
  <si>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</si>
  <si>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Прочие доходы от оказания платных услуг (работ) получателями средств бюджетов городских округов</t>
  </si>
  <si>
    <t>000 1 13 01994 04 0000 130</t>
  </si>
  <si>
    <t>000 1 13 02994 04 0000 130</t>
  </si>
  <si>
    <t xml:space="preserve">Прочие доходы от компенсации затрат  бюджетов городских округов </t>
  </si>
  <si>
    <t>000 1 14 02043 04 0000 410</t>
  </si>
  <si>
    <t>Субсидии бюджетам городских округов  на реализацию мероприятий  по обеспечению жильем  молодых семей</t>
  </si>
  <si>
    <t>000 1 12 01000 01 0000 120</t>
  </si>
  <si>
    <t>Всего</t>
  </si>
  <si>
    <t>ДОХОДЫ ОТ ОКАЗАНИЯ ПЛАТНЫХ УСЛУГ И КОМПЕНСАЦИИ ЗАТРАТ ГОСУДАРСТВА</t>
  </si>
  <si>
    <t>000 1 13 00000 00 0000 000</t>
  </si>
  <si>
    <t>ДОХОДЫ ОТ ПРОДАЖИ МАТЕРИАЛЬНЫХ И НЕМАТЕРИАЛЬНЫХ АКТИВОВ</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</si>
  <si>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</si>
  <si>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</si>
  <si>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</si>
  <si>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</si>
  <si>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</si>
  <si>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</si>
  <si>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</si>
  <si>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</si>
  <si>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000 1 14 02000 00 0000 410</t>
  </si>
  <si>
    <t>000 1 14 00000 00 0000 000</t>
  </si>
  <si>
    <t>Доходы от продажи квартир</t>
  </si>
  <si>
    <t>000 1 14 01000 00 0000 410</t>
  </si>
  <si>
    <t xml:space="preserve">Доходы   от продажи квартир ,находящихся в собственности   городских округов  </t>
  </si>
  <si>
    <t>000 1 14 01040 04 0000 410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</si>
  <si>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</si>
  <si>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</si>
  <si>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000 2 19 60010 04 0000 150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</si>
  <si>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</si>
  <si>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</si>
  <si>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</si>
  <si>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</si>
  <si>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</si>
  <si>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</si>
  <si>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</si>
  <si>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000 1 14 06020 00 0000 430</t>
  </si>
  <si>
    <t>000 1 14 06024 04 0000 430</t>
  </si>
  <si>
    <t>000 1 16 00000 00 0000 000</t>
  </si>
  <si>
    <t>налог, взимаемый в виде стоимости патента в связи с применением упрощенной системы налогообложения</t>
  </si>
  <si>
    <t>000 1 09 11020 02 0000 110</t>
  </si>
  <si>
    <t>Изменение остатков средств  на счетах по учету средств бюджета</t>
  </si>
  <si>
    <t>000 01 05 00 00 00 0000 500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</si>
  <si>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</si>
  <si>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</si>
  <si>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000 1 03 00000 00 0000 110</t>
  </si>
  <si>
    <t>000 1 03 02230 01 0000 110</t>
  </si>
  <si>
    <t>000 1 03 02240 01 0000 110</t>
  </si>
  <si>
    <t>000 1 03 02250 01 0000 110</t>
  </si>
  <si>
    <t>000 1 03 02260 01 0000 110</t>
  </si>
  <si>
    <t>000 1 14 02040 04 0000 410</t>
  </si>
  <si>
    <t>Земельный налог (по обязательствам, возникшим до 1 января 2006 года), мобилизуемый на территориях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</si>
  <si>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</si>
  <si>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000 1 14 06312 04 0000 430</t>
  </si>
  <si>
    <t>Приложение № 2</t>
  </si>
  <si>
    <t>Приложение № 5</t>
  </si>
  <si>
    <t>Приложение № 6</t>
  </si>
  <si>
    <t>Субвенции бюджетам городских округов на приобретение жилых помещений для предоставления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</si>
  <si>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</si>
  <si>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</si>
  <si>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выполнение передаваемых отдельных государственных полномочий Пензенской области в сфере образования по финансированию муниципальных общеобразовательных учреждений</t>
  </si>
  <si>
    <t>Увеличение финансовых активов в  собственности городских округов за счет средств учреждений (организаций), учрежденных городскими округами, лицевые счета которым открыты в территориальных органах Федерального казначейства или финансовых органах</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</si>
  <si>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</si>
  <si>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Иные источники внутреннего финансирования дефицитов бюджетов</t>
  </si>
  <si>
    <t>Операции по управлению остатками средств на единых счетах бюджетов</t>
  </si>
  <si>
    <t>Увеличение финансовых активов в  собственности  городских округов за счет  средств автономных и бюджетных учреждений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</si>
  <si>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</si>
  <si>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</si>
  <si>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Наименование доходного источника </t>
  </si>
  <si>
    <t>Код бюджетной классификации</t>
  </si>
  <si>
    <t>000 1 00 00000 00 0000 000</t>
  </si>
  <si>
    <t>Налоговые доходы</t>
  </si>
  <si>
    <t xml:space="preserve">НАЛОГИ НА ПРИБЫЛЬ ДОХОДЫ </t>
  </si>
  <si>
    <t>000 1 01 00000 00 0000 000</t>
  </si>
  <si>
    <t>Налог на доходы  физических лиц</t>
  </si>
  <si>
    <t>000 1 01 02000 01 0000 110</t>
  </si>
  <si>
    <t>000 1 01 02020 01 0000 110</t>
  </si>
  <si>
    <t>000 1 01 02030 01 0000 110</t>
  </si>
  <si>
    <t>000 1 01 02040 01 0000 110</t>
  </si>
  <si>
    <t>Акцизы по подакцизным товарам (продукции), производимым на территории Российской Федерации</t>
  </si>
  <si>
    <t>000 1 03 02000 01 0000 110</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</si>
  <si>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</si>
  <si>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НАЛОГИ НА СОВОКУПНЫЙ ДОХОД</t>
  </si>
  <si>
    <t>000 1 05 00000 00 0000 000</t>
  </si>
  <si>
    <t>Единый налог на вмененный доход для отдельных видов деятельности</t>
  </si>
  <si>
    <t>000 1 05 02000 02 0000 110</t>
  </si>
  <si>
    <t>000 1 05 03000 01 0000 110</t>
  </si>
  <si>
    <t>НАЛОГИ НА ИМУЩЕСТВО</t>
  </si>
  <si>
    <t>000 1 06 00000 00 0000 000</t>
  </si>
  <si>
    <t>000 1 06 01000 00 0000 110</t>
  </si>
  <si>
    <t>Налог на имущество физических лиц,взимаемый по ставкам,применяемым к объектам налогообложения,расположенным в границах городских округов</t>
  </si>
  <si>
    <t>000 1 06 01020 04 0000 110</t>
  </si>
  <si>
    <t>Земельный налог</t>
  </si>
  <si>
    <t>000 1 06 06000 00 0000 110</t>
  </si>
  <si>
    <t>000 1 01 02010 01 0000 110</t>
  </si>
  <si>
    <t>Субвенции бюджетам городских округов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t>
  </si>
  <si>
    <t>000 1 11 09044 04 0000 120</t>
  </si>
  <si>
    <t>ПЛАТЕЖИ ПРИ ПОЛЬЗОВАНИИ ПРИРОДНЫМИ РЕСУРСАМИ</t>
  </si>
  <si>
    <t>000 1 12 00000 00 0000 000</t>
  </si>
  <si>
    <t>Плата за негативное воздействие на окружающую среду</t>
  </si>
  <si>
    <t>000 1 08 07000 01 0000 110</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</si>
  <si>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</si>
  <si>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капитальный ремонт муниципальных общеобразовательных организаций</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</si>
  <si>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</si>
  <si>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</si>
  <si>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</si>
  <si>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000 2 02 30024 04 9335 151</t>
  </si>
  <si>
    <t>000 2 02 30024 04 9336 151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</si>
  <si>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</si>
  <si>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</si>
  <si>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</si>
  <si>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</si>
  <si>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ПРОЧИЕ БЕЗВОЗМЕЗДНЫЕ ПОСТУПЛЕНИЯ</t>
  </si>
  <si>
    <t>000 2 07 00000 00 0000 000</t>
  </si>
  <si>
    <t>Прочие безвозмездные поступления в бюджеты городских округов</t>
  </si>
  <si>
    <t>000 2 07 04050 04 0000 180</t>
  </si>
  <si>
    <t>000 2 18 04000 04 0000 180</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</si>
  <si>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</si>
  <si>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2.4.</t>
  </si>
  <si>
    <t>Государственная пошлина за выдачу разрешения на установку рекламной конструкции</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</si>
  <si>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</si>
  <si>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</si>
  <si>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</si>
  <si>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,зачисляемый до 01 января 2005 года в местные бюджеты,мобилизуемый на территориях городских округов</t>
  </si>
  <si>
    <t>000 1 09 01020 04 0000 110</t>
  </si>
  <si>
    <t>Платежи за пользование природными ресурсами</t>
  </si>
  <si>
    <t>000 1 09 03000 00 0000 110</t>
  </si>
  <si>
    <t>Платежи за добычу полезных ископаемых</t>
  </si>
  <si>
    <t>000 1 09 03020 00 0000 110</t>
  </si>
  <si>
    <t>платежи за добычу подземных вод</t>
  </si>
  <si>
    <t>000 1 09 03023 01 0000 110</t>
  </si>
  <si>
    <t>налоги на имущество предприятий</t>
  </si>
  <si>
    <t>000 1 09 04010 02 0000 110</t>
  </si>
  <si>
    <t>налог с имущества, переходящего в порядке наследования или  дарения</t>
  </si>
  <si>
    <t>Прочие налоги и сборы (по отмененным налогам и сборам субьектов РФ</t>
  </si>
  <si>
    <t>000 1 09 06000 02 0000 110</t>
  </si>
  <si>
    <t>налог с продаж</t>
  </si>
  <si>
    <t>000 1 09 06010 02 0000 110</t>
  </si>
  <si>
    <t>Сбор на нужды образовательных учреждений, взимаемый с юридических лиц.</t>
  </si>
  <si>
    <t>000 1 09 06020 02 0000 110</t>
  </si>
  <si>
    <t xml:space="preserve">Прочие налоги и сборы </t>
  </si>
  <si>
    <t>000 1 09 06030 02 0000 110</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</si>
  <si>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</si>
  <si>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</si>
  <si>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</si>
  <si>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</si>
  <si>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</si>
  <si>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</si>
  <si>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</si>
  <si>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</si>
  <si>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2.2.</t>
  </si>
  <si>
    <t>2.3.</t>
  </si>
  <si>
    <t>наименование дохода</t>
  </si>
  <si>
    <t>Код классификации доходов бюджетов Российской Федерации</t>
  </si>
  <si>
    <t>% исполнения к году</t>
  </si>
  <si>
    <t>Безвозмездные поступления</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</si>
  <si>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</si>
  <si>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</si>
  <si>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</si>
  <si>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</si>
  <si>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</si>
  <si>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</si>
  <si>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</si>
  <si>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</si>
  <si>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Налог, взимаемый в связи с применением упрощенной системы налогообложения
</t>
  </si>
  <si>
    <t>000 1 05 01000 00 0000 110</t>
  </si>
  <si>
    <t>Единый сельскохозяйственный налог</t>
  </si>
  <si>
    <t>Налог, взимаемый в связи с применением патентной системы налогообложения</t>
  </si>
  <si>
    <t>000 1 05 04000 02 0000 110</t>
  </si>
  <si>
    <t>Налог на имущество физических лиц</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</si>
  <si>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</si>
  <si>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000 1 11 05010 00 0000 120</t>
  </si>
  <si>
    <t>000 1 12 01010 01 0000 120</t>
  </si>
  <si>
    <t xml:space="preserve">Плата за выбросы загрязняющих веществ в атмосферный воздух стационарными объектами
</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</si>
  <si>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</si>
  <si>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</si>
  <si>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</si>
  <si>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</si>
  <si>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000 1 12 01041 01 0000 120</t>
  </si>
  <si>
    <t>000 1 12 01042 01 0000 120</t>
  </si>
  <si>
    <t>Плата за размещение отходов производства</t>
  </si>
  <si>
    <t>Плата за размещение твердых коммунальных отходов</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</si>
  <si>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</si>
  <si>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находящихся в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</si>
  <si>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</si>
  <si>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</si>
  <si>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ШТРАФЫ,САНКЦИИ, ВОЗМЕЩЕНИЕ УЩЕРБА</t>
  </si>
  <si>
    <t>000 1 16 01000 01 0000 140</t>
  </si>
  <si>
    <t>Административные штрафы, установленные Кодексом Российской Федерации об административных правонарушениях</t>
  </si>
  <si>
    <t>000 1 16 01050 01 0000 140</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</si>
  <si>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t>
  </si>
  <si>
    <t>000 1 16 01060 01 0000 140</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</si>
  <si>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t>
  </si>
  <si>
    <t>000 1 16 01070 01 0000 140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</si>
  <si>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t>
  </si>
  <si>
    <t>000 1 16 01110 01 0000 140</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</si>
  <si>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t>
  </si>
  <si>
    <t>000 1 16 01140 01 0000 140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</si>
  <si>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t>
  </si>
  <si>
    <t>000 1 16 01150 01 0000 140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</si>
  <si>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</si>
  <si>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000 1 16 01170 01 0000 140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</si>
  <si>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</si>
  <si>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000 1 16 01190 01 0000 140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</si>
  <si>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</si>
  <si>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</si>
  <si>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</si>
  <si>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000 1 16 02000 02 0000 140</t>
  </si>
  <si>
    <t>Административные штрафы, установленные законами субъектов Российской Федерации об административных правонарушениях</t>
  </si>
  <si>
    <t>000 1 16 02020 02 0000 140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</si>
  <si>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</si>
  <si>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</si>
  <si>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</si>
  <si>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000 1 16 07010 01 0000 140</t>
  </si>
  <si>
    <t>000 1 16 07090 01 0000 140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</si>
  <si>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</si>
  <si>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</si>
  <si>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000 1 16 10000 00 0000 140</t>
  </si>
  <si>
    <t>Платежи в целях возмещения причиненного ущерба (убытков)</t>
  </si>
  <si>
    <t>000 1 16 10120 00 0000 140</t>
  </si>
  <si>
    <t>000 1 16 10129 00 0000 140</t>
  </si>
  <si>
    <t>000 1 16 10123 00 0000 140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</si>
  <si>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</si>
  <si>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</si>
  <si>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</si>
  <si>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000 2 02 20299 04 0000 150</t>
  </si>
  <si>
    <t>000 2 02 20302 04 0000 150</t>
  </si>
  <si>
    <t>000 2 02 25555 04 9257 150</t>
  </si>
  <si>
    <t>000 2 02 25555 04 9508 150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</si>
  <si>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</si>
  <si>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</si>
  <si>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</si>
  <si>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000 2 02 29999 04 9203 150</t>
  </si>
  <si>
    <t>Прочие субсидии бюджетам городских округов на совершенствование систем наружного освещения населенных пунктов</t>
  </si>
  <si>
    <t>Прочие субсидии бюджетам муниципальных районов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</si>
  <si>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000 2 02 29999 04 9228 150</t>
  </si>
  <si>
    <t>Прочие субсидии бюджетам городских округов на капитальный ремонт зданий муниципальных дошкольных образовательных организаций)</t>
  </si>
  <si>
    <t>000 2 02 29999 04 9275 150</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</si>
  <si>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</si>
  <si>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000 2 02 30024 00 0000 150</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</si>
  <si>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</si>
  <si>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</si>
  <si>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</si>
  <si>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собласти"</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</si>
  <si>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</si>
  <si>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</si>
  <si>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</si>
  <si>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</si>
  <si>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</si>
  <si>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</si>
  <si>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</si>
  <si>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</si>
  <si>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</si>
  <si>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</si>
  <si>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000 2 02 35120 04 0000 150</t>
  </si>
  <si>
    <t>000 2 02 35573 04 0000 150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</si>
  <si>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</si>
  <si>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000 2 02 40000 00 0000 150</t>
  </si>
  <si>
    <t>000 2 02 49999 04 9478 150</t>
  </si>
  <si>
    <t>план на 2020 год</t>
  </si>
  <si>
    <t xml:space="preserve">                                                                                       Утверждены   постановлением администрации   города  Кузнецка от ___.__________.2020  № _____</t>
  </si>
  <si>
    <t xml:space="preserve">   план на 2020 год</t>
  </si>
  <si>
    <t xml:space="preserve">                                                                                       Утверждены   постановлением администрации   города  Кузнецка от ___.___________2020 № _____</t>
  </si>
  <si>
    <t>Источники внутреннего финансирования дефицита бюджета</t>
  </si>
  <si>
    <t>000 01 05 02 01 04 0000 510</t>
  </si>
  <si>
    <t>000 01 05 02 01 04  0000 610</t>
  </si>
  <si>
    <t>901 01 02 00 00 04 0000 710</t>
  </si>
  <si>
    <t>901 01 02 00 00 04 0000 810</t>
  </si>
  <si>
    <t>901 01 03 00 00 04 0000 710</t>
  </si>
  <si>
    <t>901 01 03 00 00 04 0000 810</t>
  </si>
  <si>
    <t>992 01 06 10 02 04 0002 550</t>
  </si>
  <si>
    <t>Бюджетные кредиты из других бюджетов бюджетной  системы Российской Федерации</t>
  </si>
  <si>
    <t>Получение бюджетных кредитов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</si>
  <si>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</si>
  <si>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</si>
  <si>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</si>
  <si>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Утверждены   постановлением администрации   города  Кузнецка от ___.________.2020 № ____</t>
  </si>
  <si>
    <t>по кодам групп, подгрупп, статей, подстатей, элементов, программ (подпрограмм),</t>
  </si>
  <si>
    <t>кодам экономической классификации  источников внутреннего финансирования дефицитов бюджетов за 2020 год</t>
  </si>
  <si>
    <t>Источники финансирования дефицита бюджета города Кузнецка</t>
  </si>
  <si>
    <t xml:space="preserve">  по кодам экономической классификации  источников  финансирования дефицитов бюджетов за 2020 год</t>
  </si>
  <si>
    <t xml:space="preserve">                                                Доходы бюджета города Кузнецка Пензенской области  за  1 полугодие  2020 года</t>
  </si>
  <si>
    <t>Исполнено за 1 полугодие  2020 года</t>
  </si>
  <si>
    <t xml:space="preserve"> Доходы бюджета города Кузнецка  Пензенской области по видам  доходов  бюджетной классификации  Российской Федерации   за  1 полугодие 2020 года</t>
  </si>
  <si>
    <t>Исполнено за 1 полугодие 2020 года</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</si>
  <si>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</si>
  <si>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</si>
  <si>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000 2 02 35084 04 9374 150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</si>
  <si>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</si>
  <si>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</si>
  <si>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000 2 0230024 04 9611 150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</si>
  <si>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</si>
  <si>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000 2 02 45303 04 9713 150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</si>
  <si>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</si>
  <si>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исполнено за 1 полугодие 2020 года</t>
  </si>
  <si>
    <t xml:space="preserve">                                                Доходы бюджета города Кузнецка Пензенской области  за  9 месяцев  2020 года</t>
  </si>
  <si>
    <t>Исполнено за 9 месяцев  2020 года</t>
  </si>
  <si>
    <t xml:space="preserve"> Доходы бюджета города Кузнецка  Пензенской области по видам  доходов  бюджетной классификации  Российской Федерации   за  9 месяцев 2020 года</t>
  </si>
  <si>
    <t>Исполнено за 9 месяцев 2020 года</t>
  </si>
  <si>
    <t>исполнено за 9 месяцев 2020 года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</si>
  <si>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</si>
  <si>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000 1 16 01080 01 0000 140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</si>
  <si>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</si>
  <si>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000 1 16 01130 01 0000 140</t>
  </si>
  <si>
    <t>Платежи, уплачиваемые в целях возмещения вреда</t>
  </si>
  <si>
    <t>000 1 16 11000 01 0000 140</t>
  </si>
  <si>
    <t>Субсидии бюджетам на строительство и реконструкцию (модернизацию) объектов питьевого водоснабжения</t>
  </si>
  <si>
    <t>000 2 02 25243 04 9229 150</t>
  </si>
  <si>
    <t>000 2 02 25243 04 9518 150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</si>
  <si>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</si>
  <si>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000 2 02 25304 04 9248 150</t>
  </si>
  <si>
    <t>000 2 02 25304 04 9272 150</t>
  </si>
  <si>
    <t>000 2 02 25304 04 9538 150</t>
  </si>
  <si>
    <t>Субсидии бюджетам городских округов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(за счет средств федерального бюджета)</t>
  </si>
  <si>
    <t>000 2 02 25306 04 9536 150</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</si>
  <si>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</si>
  <si>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000 2 02 29999 04 9217 150</t>
  </si>
  <si>
    <t>000 2 02 30024 04 9314 150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</si>
  <si>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</si>
  <si>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Cубвенции на 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</si>
  <si>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000 2 0230024 04 9612 150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</si>
  <si>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</si>
  <si>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000 2 02 30024 04 9315 150</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</si>
  <si>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</si>
  <si>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000 2 02 49999 04 9453 150</t>
  </si>
  <si>
    <t xml:space="preserve">                                                Доходы бюджета города Кузнецка Пензенской области  за  1 квартал  2020 года</t>
  </si>
  <si>
    <t>Исполнено за 1 квартал  2020 года</t>
  </si>
  <si>
    <t xml:space="preserve"> Доходы бюджета города Кузнецка  Пензенской области по видам  доходов  бюджетной классификации  Российской Федерации   за  1 квартал 2020 года</t>
  </si>
  <si>
    <t>Исполнено за 1 квартал 2020 года</t>
  </si>
  <si>
    <t>исполнено за 1 квартал 2020 года</t>
  </si>
  <si>
    <t xml:space="preserve">                                                Доходы бюджета города Кузнецка Пензенской области  за   2020 год</t>
  </si>
  <si>
    <t>Исполнено за   2020 год</t>
  </si>
  <si>
    <t>Исполнено за  2020 год</t>
  </si>
  <si>
    <t>исполнено за 2020 год</t>
  </si>
  <si>
    <t xml:space="preserve"> Доходы бюджета города Кузнецка  Пензенской области по видам  доходов  бюджетной классификации  Российской Федерации   за 2020 год</t>
  </si>
  <si>
    <t>Плата по соглашениям об установлении сервитута в отношении земельных участков, государственная собственность на которые не разграничена</t>
  </si>
  <si>
    <t>000 1 11 05310 00 0000 120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</si>
  <si>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</si>
  <si>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000 1 11 05312 04 0000 120</t>
  </si>
  <si>
    <t>966 1 11 05312 04 0000 120</t>
  </si>
  <si>
    <t>Прочие дотации бюджетам городских округов на 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</si>
  <si>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992 2 02 19999 04 9101 150</t>
  </si>
  <si>
    <t>000 2 02 35380 04 0000 150</t>
  </si>
  <si>
    <t>Средства от продажи акций и иных форм участия в капитале, находящихся в собственности городских округов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</si>
  <si>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</si>
  <si>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</si>
  <si>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000 01 06 01 00 04 0000 630</t>
  </si>
  <si>
    <t>000 01 06 01 00 00 0000 630</t>
  </si>
  <si>
    <t xml:space="preserve">                                                                                       Утверждены  решением Собрания представителей   города  Кузнецка от 27.05.2021  № 31-22/7</t>
  </si>
  <si>
    <t>Утверждены   решением Собрания представителей   города  Кузнецка от 27.05.2021 № 31-22/7</t>
  </si>
  <si>
    <t xml:space="preserve">                                                                                       Утверждены   решением Собрания представителей  Кузнецка от 27.05.2021 № 31-22/7</t>
  </si>
  <si>
    <t xml:space="preserve">                                                                                       Утверждены  решением Собрания представителей   города  Кузнецка от 27.05.2021 № 31-22/7</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</si>
</sst>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р.&quot;_-;\-* #,##0\ &quot;р.&quot;_-;_-* &quot;-&quot;\ &quot;р.&quot;_-;_-@_-"/>
    <numFmt numFmtId="165" formatCode="_-* #,##0\ _р_._-;\-* #,##0\ _р_._-;_-* &quot;-&quot;\ _р_._-;_-@_-"/>
    <numFmt numFmtId="166" formatCode="_-* #,##0.00\ &quot;р.&quot;_-;\-* #,##0.00\ &quot;р.&quot;_-;_-* &quot;-&quot;??\ &quot;р.&quot;_-;_-@_-"/>
    <numFmt numFmtId="167" formatCode="_-* #,##0.00\ _р_._-;\-* #,##0.00\ _р_._-;_-* &quot;-&quot;??\ _р_._-;_-@_-"/>
    <numFmt numFmtId="168" formatCode="0.0"/>
    <numFmt numFmtId="169" formatCode="#,##0.0"/>
    <numFmt numFmtId="170" formatCode="?"/>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sz val="12"/>
      <name val="Times New Roman"/>
      <family val="1"/>
    </font>
    <font>
      <b/>
      <sz val="12"/>
      <name val="Times New Roman"/>
      <family val="1"/>
    </font>
    <font>
      <sz val="9"/>
      <name val="Arial Cyr"/>
      <family val="2"/>
    </font>
    <font>
      <b/>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b/>
      <i/>
      <sz val="14"/>
      <name val="Times New Roman"/>
      <family val="1"/>
    </font>
    <font>
      <sz val="10.5"/>
      <name val="Times New Roman"/>
      <family val="1"/>
    </font>
    <font>
      <i/>
      <sz val="8"/>
      <color indexed="23"/>
      <name val="Arial Cyr"/>
      <family val="0"/>
    </font>
    <font>
      <sz val="10"/>
      <color indexed="62"/>
      <name val="Arial Cyr"/>
      <family val="0"/>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66" fontId="0" fillId="0" borderId="0" applyFont="0" applyFill="0" applyBorder="0" applyAlignment="0" applyProtection="0"/>
    <xf numFmtId="164"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8"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6" fillId="0" borderId="0">
      <alignment/>
      <protection/>
    </xf>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9"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247">
    <xf numFmtId="0" fontId="0" fillId="0" borderId="0" xfId="0" applyAlignment="1">
      <alignment/>
    </xf>
    <xf numFmtId="0" fontId="0" fillId="0" borderId="0" xfId="0" applyFill="1" applyBorder="1" applyAlignment="1">
      <alignment/>
    </xf>
    <xf numFmtId="0" fontId="0" fillId="0" borderId="0" xfId="0" applyFont="1" applyAlignment="1">
      <alignment/>
    </xf>
    <xf numFmtId="0" fontId="15" fillId="0" borderId="12" xfId="0" applyFont="1" applyFill="1" applyBorder="1" applyAlignment="1">
      <alignment vertical="top" wrapText="1"/>
    </xf>
    <xf numFmtId="0" fontId="15" fillId="0" borderId="0" xfId="0" applyFont="1" applyAlignment="1">
      <alignment vertical="top" wrapText="1"/>
    </xf>
    <xf numFmtId="0" fontId="11" fillId="0" borderId="0" xfId="0" applyFont="1" applyAlignment="1">
      <alignment vertical="center"/>
    </xf>
    <xf numFmtId="0" fontId="8" fillId="0" borderId="0" xfId="0" applyFont="1" applyFill="1" applyBorder="1" applyAlignment="1">
      <alignment horizontal="center" vertical="center"/>
    </xf>
    <xf numFmtId="0" fontId="11" fillId="0" borderId="13" xfId="66" applyFont="1" applyBorder="1" applyAlignment="1">
      <alignment vertical="top" wrapText="1"/>
      <protection/>
    </xf>
    <xf numFmtId="49" fontId="14" fillId="39" borderId="14" xfId="0" applyNumberFormat="1" applyFont="1" applyFill="1" applyBorder="1" applyAlignment="1">
      <alignment horizontal="center" vertical="top" wrapText="1"/>
    </xf>
    <xf numFmtId="0" fontId="13" fillId="0" borderId="12" xfId="0" applyFont="1" applyFill="1" applyBorder="1" applyAlignment="1">
      <alignment vertical="top" wrapText="1"/>
    </xf>
    <xf numFmtId="0" fontId="13" fillId="0" borderId="12" xfId="0" applyFont="1" applyFill="1" applyBorder="1" applyAlignment="1">
      <alignment horizontal="left" vertical="top" wrapText="1"/>
    </xf>
    <xf numFmtId="0" fontId="16" fillId="39" borderId="12" xfId="0" applyFont="1" applyFill="1" applyBorder="1" applyAlignment="1">
      <alignment vertical="top" wrapText="1"/>
    </xf>
    <xf numFmtId="0" fontId="13" fillId="34" borderId="12" xfId="0" applyFont="1" applyFill="1" applyBorder="1" applyAlignment="1">
      <alignment vertical="top" wrapText="1"/>
    </xf>
    <xf numFmtId="0" fontId="0" fillId="0" borderId="0" xfId="0" applyBorder="1" applyAlignment="1">
      <alignment horizontal="center"/>
    </xf>
    <xf numFmtId="0" fontId="13" fillId="0" borderId="13" xfId="0" applyFont="1" applyFill="1" applyBorder="1" applyAlignment="1">
      <alignment horizontal="center" vertical="center" wrapText="1"/>
    </xf>
    <xf numFmtId="0" fontId="11" fillId="0" borderId="13" xfId="0" applyFont="1" applyBorder="1" applyAlignment="1">
      <alignment wrapText="1"/>
    </xf>
    <xf numFmtId="0" fontId="11" fillId="0" borderId="0" xfId="66" applyFont="1" applyBorder="1" applyAlignment="1">
      <alignment vertical="top" wrapText="1"/>
      <protection/>
    </xf>
    <xf numFmtId="0" fontId="14" fillId="0" borderId="13" xfId="66" applyFont="1" applyBorder="1" applyAlignment="1">
      <alignment wrapText="1"/>
      <protection/>
    </xf>
    <xf numFmtId="0" fontId="14" fillId="0" borderId="13" xfId="0" applyFont="1" applyBorder="1" applyAlignment="1">
      <alignment horizontal="center" vertical="center" wrapText="1"/>
    </xf>
    <xf numFmtId="0" fontId="15" fillId="0" borderId="13" xfId="66" applyFont="1" applyBorder="1" applyAlignment="1">
      <alignment vertical="top" wrapText="1"/>
      <protection/>
    </xf>
    <xf numFmtId="0" fontId="17" fillId="0" borderId="0" xfId="0" applyFont="1" applyAlignment="1">
      <alignment wrapText="1"/>
    </xf>
    <xf numFmtId="0" fontId="15" fillId="0" borderId="13" xfId="0" applyFont="1" applyBorder="1" applyAlignment="1">
      <alignment vertical="top" wrapText="1"/>
    </xf>
    <xf numFmtId="0" fontId="11" fillId="0" borderId="13" xfId="0" applyFont="1" applyBorder="1" applyAlignment="1">
      <alignment vertical="top" wrapText="1"/>
    </xf>
    <xf numFmtId="0" fontId="0" fillId="0" borderId="0" xfId="0" applyFill="1" applyAlignment="1">
      <alignment/>
    </xf>
    <xf numFmtId="49" fontId="15" fillId="0" borderId="13" xfId="0" applyNumberFormat="1" applyFont="1" applyBorder="1" applyAlignment="1">
      <alignment vertical="center" wrapText="1"/>
    </xf>
    <xf numFmtId="49" fontId="11" fillId="0" borderId="13" xfId="0" applyNumberFormat="1" applyFont="1" applyBorder="1" applyAlignment="1">
      <alignment vertical="center" wrapText="1"/>
    </xf>
    <xf numFmtId="49" fontId="11" fillId="0" borderId="14" xfId="0" applyNumberFormat="1" applyFont="1" applyFill="1" applyBorder="1" applyAlignment="1">
      <alignment horizontal="center" vertical="center" wrapText="1"/>
    </xf>
    <xf numFmtId="49" fontId="11" fillId="0" borderId="13" xfId="0" applyNumberFormat="1" applyFont="1" applyBorder="1" applyAlignment="1" applyProtection="1">
      <alignment horizontal="center" vertical="center" wrapText="1"/>
      <protection/>
    </xf>
    <xf numFmtId="0" fontId="14" fillId="0" borderId="0" xfId="0" applyNumberFormat="1" applyFont="1" applyFill="1" applyBorder="1" applyAlignment="1">
      <alignment horizontal="center"/>
    </xf>
    <xf numFmtId="0" fontId="11" fillId="0" borderId="0" xfId="0" applyFont="1" applyFill="1" applyBorder="1" applyAlignment="1">
      <alignment horizontal="right"/>
    </xf>
    <xf numFmtId="0" fontId="14" fillId="0" borderId="0" xfId="0" applyFont="1" applyFill="1" applyBorder="1" applyAlignment="1">
      <alignment horizontal="center" vertical="center"/>
    </xf>
    <xf numFmtId="0" fontId="11" fillId="0" borderId="14" xfId="0" applyNumberFormat="1" applyFont="1" applyFill="1" applyBorder="1" applyAlignment="1">
      <alignment horizontal="center" vertical="top" wrapText="1"/>
    </xf>
    <xf numFmtId="0" fontId="11" fillId="41" borderId="14" xfId="0" applyNumberFormat="1" applyFont="1" applyFill="1" applyBorder="1" applyAlignment="1">
      <alignment horizontal="center" vertical="top" wrapText="1"/>
    </xf>
    <xf numFmtId="49" fontId="11" fillId="0" borderId="14" xfId="0" applyNumberFormat="1" applyFont="1" applyFill="1" applyBorder="1" applyAlignment="1">
      <alignment horizontal="center" vertical="top" wrapText="1"/>
    </xf>
    <xf numFmtId="49" fontId="11" fillId="39" borderId="14" xfId="0" applyNumberFormat="1" applyFont="1" applyFill="1" applyBorder="1" applyAlignment="1">
      <alignment horizontal="center" vertical="center" wrapText="1"/>
    </xf>
    <xf numFmtId="49" fontId="11" fillId="0" borderId="0" xfId="66" applyNumberFormat="1" applyFont="1" applyBorder="1" applyAlignment="1">
      <alignment/>
      <protection/>
    </xf>
    <xf numFmtId="0" fontId="6" fillId="0" borderId="12" xfId="0" applyFont="1" applyFill="1" applyBorder="1" applyAlignment="1">
      <alignment horizontal="center" vertical="top" wrapText="1"/>
    </xf>
    <xf numFmtId="0" fontId="12" fillId="39" borderId="12" xfId="0" applyFont="1" applyFill="1" applyBorder="1" applyAlignment="1">
      <alignment vertical="top" wrapText="1"/>
    </xf>
    <xf numFmtId="0" fontId="14" fillId="39" borderId="12" xfId="0" applyFont="1" applyFill="1" applyBorder="1" applyAlignment="1">
      <alignment vertical="top" wrapText="1"/>
    </xf>
    <xf numFmtId="49" fontId="13" fillId="0" borderId="13" xfId="0" applyNumberFormat="1" applyFont="1" applyBorder="1" applyAlignment="1" applyProtection="1">
      <alignment horizontal="left" vertical="top" wrapText="1"/>
      <protection/>
    </xf>
    <xf numFmtId="49" fontId="11" fillId="0" borderId="14" xfId="66" applyNumberFormat="1" applyFont="1" applyBorder="1" applyAlignment="1">
      <alignment horizontal="center" vertical="center"/>
      <protection/>
    </xf>
    <xf numFmtId="49" fontId="11" fillId="0" borderId="13" xfId="0" applyNumberFormat="1" applyFont="1" applyBorder="1" applyAlignment="1">
      <alignment horizontal="center"/>
    </xf>
    <xf numFmtId="49" fontId="11" fillId="0" borderId="14" xfId="0" applyNumberFormat="1" applyFont="1" applyBorder="1" applyAlignment="1">
      <alignment horizontal="center"/>
    </xf>
    <xf numFmtId="0" fontId="11" fillId="0" borderId="13" xfId="0" applyFont="1" applyBorder="1" applyAlignment="1">
      <alignment horizontal="center" vertical="center"/>
    </xf>
    <xf numFmtId="49" fontId="11" fillId="0" borderId="13" xfId="66" applyNumberFormat="1" applyFont="1" applyBorder="1" applyAlignment="1">
      <alignment horizontal="center" vertical="center"/>
      <protection/>
    </xf>
    <xf numFmtId="49" fontId="11" fillId="0" borderId="13"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66" applyNumberFormat="1" applyFont="1" applyBorder="1" applyAlignment="1">
      <alignment horizontal="center"/>
      <protection/>
    </xf>
    <xf numFmtId="49" fontId="15" fillId="0" borderId="14"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49" fontId="15" fillId="39" borderId="15" xfId="0" applyNumberFormat="1" applyFont="1" applyFill="1" applyBorder="1" applyAlignment="1">
      <alignment horizontal="center" vertical="center" wrapText="1"/>
    </xf>
    <xf numFmtId="0" fontId="15" fillId="0" borderId="13" xfId="0" applyFont="1" applyBorder="1" applyAlignment="1">
      <alignment horizontal="center" vertical="center"/>
    </xf>
    <xf numFmtId="0" fontId="0" fillId="0" borderId="13" xfId="0" applyBorder="1" applyAlignment="1">
      <alignment vertical="top"/>
    </xf>
    <xf numFmtId="0" fontId="0" fillId="0" borderId="13" xfId="0" applyFill="1" applyBorder="1" applyAlignment="1">
      <alignment vertical="top"/>
    </xf>
    <xf numFmtId="0" fontId="0" fillId="0" borderId="16" xfId="0" applyBorder="1" applyAlignment="1">
      <alignment vertical="top"/>
    </xf>
    <xf numFmtId="0" fontId="14" fillId="39" borderId="0" xfId="0" applyFont="1" applyFill="1" applyAlignment="1">
      <alignment vertical="top"/>
    </xf>
    <xf numFmtId="0" fontId="15" fillId="0" borderId="13" xfId="0" applyFont="1" applyBorder="1" applyAlignment="1">
      <alignment vertical="top"/>
    </xf>
    <xf numFmtId="0" fontId="0" fillId="0" borderId="0" xfId="0" applyAlignment="1">
      <alignment/>
    </xf>
    <xf numFmtId="168" fontId="11" fillId="0" borderId="13" xfId="0" applyNumberFormat="1" applyFont="1" applyFill="1" applyBorder="1" applyAlignment="1">
      <alignment horizontal="right" vertical="center"/>
    </xf>
    <xf numFmtId="0" fontId="11" fillId="0" borderId="0" xfId="0" applyFont="1" applyAlignment="1">
      <alignment/>
    </xf>
    <xf numFmtId="0" fontId="0" fillId="0" borderId="0" xfId="0" applyBorder="1" applyAlignment="1">
      <alignment horizontal="right" vertical="center"/>
    </xf>
    <xf numFmtId="0" fontId="0" fillId="0" borderId="0" xfId="0" applyBorder="1" applyAlignment="1">
      <alignment vertical="top" wrapText="1"/>
    </xf>
    <xf numFmtId="0" fontId="0" fillId="0" borderId="0" xfId="0" applyBorder="1" applyAlignment="1">
      <alignment/>
    </xf>
    <xf numFmtId="0" fontId="0" fillId="0" borderId="17" xfId="0" applyBorder="1" applyAlignment="1">
      <alignment/>
    </xf>
    <xf numFmtId="0" fontId="0" fillId="0" borderId="13" xfId="0" applyBorder="1" applyAlignment="1">
      <alignment/>
    </xf>
    <xf numFmtId="0" fontId="0" fillId="0" borderId="0" xfId="0" applyFill="1" applyBorder="1" applyAlignment="1">
      <alignment/>
    </xf>
    <xf numFmtId="0" fontId="7" fillId="0" borderId="0" xfId="0" applyFont="1" applyFill="1" applyBorder="1" applyAlignment="1">
      <alignment horizontal="right" vertical="center"/>
    </xf>
    <xf numFmtId="0" fontId="7" fillId="0" borderId="0" xfId="0" applyFont="1" applyFill="1" applyBorder="1" applyAlignment="1">
      <alignment horizontal="right"/>
    </xf>
    <xf numFmtId="0" fontId="7" fillId="0" borderId="17" xfId="0" applyFont="1" applyFill="1" applyBorder="1" applyAlignment="1">
      <alignment horizontal="right"/>
    </xf>
    <xf numFmtId="167" fontId="0" fillId="0" borderId="0" xfId="82" applyFill="1" applyBorder="1" applyAlignment="1">
      <alignment/>
    </xf>
    <xf numFmtId="0" fontId="11" fillId="0" borderId="0" xfId="0" applyFont="1" applyFill="1" applyBorder="1" applyAlignment="1">
      <alignment/>
    </xf>
    <xf numFmtId="0" fontId="0" fillId="0" borderId="0" xfId="0" applyFill="1" applyBorder="1" applyAlignment="1">
      <alignment horizontal="right" vertical="center"/>
    </xf>
    <xf numFmtId="0" fontId="0" fillId="0" borderId="0" xfId="0" applyFill="1" applyBorder="1" applyAlignment="1">
      <alignment horizontal="right"/>
    </xf>
    <xf numFmtId="0" fontId="8" fillId="0" borderId="0" xfId="0" applyFont="1" applyFill="1" applyBorder="1" applyAlignment="1">
      <alignment horizontal="right" vertical="center"/>
    </xf>
    <xf numFmtId="0" fontId="8" fillId="0" borderId="17" xfId="0" applyFont="1" applyFill="1" applyBorder="1" applyAlignment="1">
      <alignment horizontal="center" vertical="center"/>
    </xf>
    <xf numFmtId="0" fontId="0" fillId="0" borderId="17" xfId="0" applyFill="1" applyBorder="1" applyAlignment="1">
      <alignment/>
    </xf>
    <xf numFmtId="0" fontId="10" fillId="0" borderId="13" xfId="0" applyFont="1" applyFill="1" applyBorder="1" applyAlignment="1">
      <alignment horizontal="center" vertical="center" wrapText="1"/>
    </xf>
    <xf numFmtId="0" fontId="10" fillId="0" borderId="13" xfId="0" applyFont="1" applyFill="1" applyBorder="1" applyAlignment="1">
      <alignment horizontal="right" vertical="center" wrapText="1"/>
    </xf>
    <xf numFmtId="0" fontId="11" fillId="0" borderId="13" xfId="0" applyFont="1" applyFill="1" applyBorder="1" applyAlignment="1">
      <alignment horizontal="right" vertical="center"/>
    </xf>
    <xf numFmtId="0" fontId="11" fillId="0" borderId="13" xfId="0" applyFont="1" applyFill="1" applyBorder="1" applyAlignment="1">
      <alignment horizontal="center" vertical="top"/>
    </xf>
    <xf numFmtId="0" fontId="0" fillId="41" borderId="13" xfId="0" applyFill="1" applyBorder="1" applyAlignment="1">
      <alignment/>
    </xf>
    <xf numFmtId="168" fontId="12" fillId="41" borderId="13" xfId="0" applyNumberFormat="1" applyFont="1" applyFill="1" applyBorder="1" applyAlignment="1">
      <alignment horizontal="right" vertical="center"/>
    </xf>
    <xf numFmtId="0" fontId="0" fillId="39" borderId="13" xfId="0" applyFill="1" applyBorder="1" applyAlignment="1">
      <alignment/>
    </xf>
    <xf numFmtId="168" fontId="14" fillId="39" borderId="13" xfId="0" applyNumberFormat="1" applyFont="1" applyFill="1" applyBorder="1" applyAlignment="1">
      <alignment horizontal="right" vertical="center"/>
    </xf>
    <xf numFmtId="168" fontId="14" fillId="0" borderId="13" xfId="0" applyNumberFormat="1" applyFont="1" applyFill="1" applyBorder="1" applyAlignment="1">
      <alignment horizontal="right" vertical="center"/>
    </xf>
    <xf numFmtId="0" fontId="0" fillId="0" borderId="13" xfId="0" applyFont="1" applyBorder="1" applyAlignment="1">
      <alignment/>
    </xf>
    <xf numFmtId="169" fontId="11" fillId="0" borderId="13" xfId="0" applyNumberFormat="1" applyFont="1" applyBorder="1" applyAlignment="1" applyProtection="1">
      <alignment horizontal="right" vertical="center" wrapText="1"/>
      <protection/>
    </xf>
    <xf numFmtId="168" fontId="11" fillId="0" borderId="13" xfId="0" applyNumberFormat="1" applyFont="1" applyFill="1" applyBorder="1" applyAlignment="1">
      <alignment vertical="center"/>
    </xf>
    <xf numFmtId="168" fontId="11" fillId="34" borderId="13" xfId="0" applyNumberFormat="1" applyFont="1" applyFill="1" applyBorder="1" applyAlignment="1">
      <alignment horizontal="right" vertical="center"/>
    </xf>
    <xf numFmtId="168" fontId="11" fillId="39" borderId="13" xfId="0" applyNumberFormat="1" applyFont="1" applyFill="1" applyBorder="1" applyAlignment="1">
      <alignment horizontal="right" vertical="center"/>
    </xf>
    <xf numFmtId="0" fontId="11" fillId="0" borderId="13" xfId="66" applyNumberFormat="1" applyFont="1" applyBorder="1" applyAlignment="1">
      <alignment horizontal="right" vertical="center"/>
      <protection/>
    </xf>
    <xf numFmtId="0" fontId="11" fillId="0" borderId="13" xfId="0" applyNumberFormat="1" applyFont="1" applyBorder="1" applyAlignment="1">
      <alignment horizontal="right" vertical="center"/>
    </xf>
    <xf numFmtId="49" fontId="11" fillId="0" borderId="0" xfId="66" applyNumberFormat="1" applyFont="1" applyBorder="1" applyAlignment="1">
      <alignment horizontal="right" vertical="center"/>
      <protection/>
    </xf>
    <xf numFmtId="169" fontId="11" fillId="0" borderId="0" xfId="66" applyNumberFormat="1" applyFont="1" applyBorder="1" applyAlignment="1">
      <alignment/>
      <protection/>
    </xf>
    <xf numFmtId="0" fontId="8" fillId="0" borderId="0" xfId="0" applyFont="1" applyFill="1" applyBorder="1" applyAlignment="1">
      <alignment horizontal="right" vertical="center" wrapText="1"/>
    </xf>
    <xf numFmtId="0" fontId="11" fillId="0" borderId="14" xfId="82" applyNumberFormat="1" applyFont="1" applyBorder="1" applyAlignment="1">
      <alignment horizontal="right" vertical="center"/>
    </xf>
    <xf numFmtId="0" fontId="11" fillId="0" borderId="14" xfId="82" applyNumberFormat="1" applyFont="1" applyBorder="1" applyAlignment="1">
      <alignment vertical="center"/>
    </xf>
    <xf numFmtId="0" fontId="11" fillId="0" borderId="14" xfId="82" applyNumberFormat="1" applyFont="1" applyBorder="1" applyAlignment="1">
      <alignment horizontal="right" vertical="center" wrapText="1"/>
    </xf>
    <xf numFmtId="0" fontId="11" fillId="0" borderId="14" xfId="82" applyNumberFormat="1" applyFont="1" applyBorder="1" applyAlignment="1">
      <alignment vertical="center" wrapText="1"/>
    </xf>
    <xf numFmtId="0" fontId="11" fillId="0" borderId="14" xfId="66" applyNumberFormat="1" applyFont="1" applyBorder="1" applyAlignment="1">
      <alignment horizontal="right" vertical="center"/>
      <protection/>
    </xf>
    <xf numFmtId="0" fontId="11" fillId="0" borderId="14" xfId="66" applyNumberFormat="1" applyFont="1" applyFill="1" applyBorder="1" applyAlignment="1">
      <alignment horizontal="right" vertical="center"/>
      <protection/>
    </xf>
    <xf numFmtId="0" fontId="14" fillId="0" borderId="13" xfId="0" applyFont="1" applyBorder="1" applyAlignment="1">
      <alignment/>
    </xf>
    <xf numFmtId="0" fontId="14" fillId="0" borderId="13" xfId="82" applyNumberFormat="1" applyFont="1" applyBorder="1" applyAlignment="1">
      <alignment horizontal="right" vertical="center"/>
    </xf>
    <xf numFmtId="0" fontId="14" fillId="0" borderId="13" xfId="82" applyNumberFormat="1" applyFont="1" applyBorder="1" applyAlignment="1">
      <alignment vertical="center"/>
    </xf>
    <xf numFmtId="0" fontId="13" fillId="0" borderId="0" xfId="0" applyFont="1" applyFill="1" applyBorder="1" applyAlignment="1">
      <alignment vertical="top" wrapText="1"/>
    </xf>
    <xf numFmtId="49" fontId="14" fillId="0" borderId="0" xfId="0" applyNumberFormat="1" applyFont="1" applyFill="1" applyBorder="1" applyAlignment="1">
      <alignment horizontal="center" vertical="center" wrapText="1"/>
    </xf>
    <xf numFmtId="168" fontId="13" fillId="0" borderId="0" xfId="0" applyNumberFormat="1" applyFont="1" applyFill="1" applyBorder="1" applyAlignment="1">
      <alignment horizontal="right" vertical="center"/>
    </xf>
    <xf numFmtId="0" fontId="15" fillId="0" borderId="0" xfId="0" applyFont="1" applyFill="1" applyBorder="1" applyAlignment="1">
      <alignment vertical="top" wrapText="1"/>
    </xf>
    <xf numFmtId="0" fontId="11"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168" fontId="15" fillId="0" borderId="0" xfId="0" applyNumberFormat="1" applyFont="1" applyFill="1" applyBorder="1" applyAlignment="1">
      <alignment horizontal="right" vertical="center"/>
    </xf>
    <xf numFmtId="0" fontId="0" fillId="0" borderId="0" xfId="0" applyBorder="1" applyAlignment="1">
      <alignment/>
    </xf>
    <xf numFmtId="0" fontId="0" fillId="0" borderId="0" xfId="0" applyBorder="1" applyAlignment="1">
      <alignment horizontal="left" vertical="top" wrapText="1"/>
    </xf>
    <xf numFmtId="168" fontId="14" fillId="34" borderId="13" xfId="0" applyNumberFormat="1" applyFont="1" applyFill="1" applyBorder="1" applyAlignment="1">
      <alignment horizontal="right" vertical="center"/>
    </xf>
    <xf numFmtId="0" fontId="14" fillId="0" borderId="13" xfId="66" applyNumberFormat="1" applyFont="1" applyBorder="1" applyAlignment="1">
      <alignment horizontal="right" vertical="center"/>
      <protection/>
    </xf>
    <xf numFmtId="0" fontId="14" fillId="0" borderId="13" xfId="66" applyNumberFormat="1" applyFont="1" applyBorder="1" applyAlignment="1">
      <alignment horizontal="right"/>
      <protection/>
    </xf>
    <xf numFmtId="0" fontId="14" fillId="0" borderId="13" xfId="66" applyFont="1" applyBorder="1" applyAlignment="1">
      <alignment vertical="top" wrapText="1"/>
      <protection/>
    </xf>
    <xf numFmtId="49" fontId="14" fillId="0" borderId="14" xfId="66" applyNumberFormat="1" applyFont="1" applyBorder="1" applyAlignment="1">
      <alignment horizontal="center"/>
      <protection/>
    </xf>
    <xf numFmtId="0" fontId="11" fillId="0" borderId="13" xfId="66" applyNumberFormat="1" applyFont="1" applyBorder="1" applyAlignment="1">
      <alignment vertical="center"/>
      <protection/>
    </xf>
    <xf numFmtId="49" fontId="11" fillId="0" borderId="13" xfId="0" applyNumberFormat="1" applyFont="1" applyBorder="1" applyAlignment="1" applyProtection="1">
      <alignment horizontal="left" vertical="top" wrapText="1"/>
      <protection/>
    </xf>
    <xf numFmtId="169" fontId="14" fillId="0" borderId="13" xfId="0" applyNumberFormat="1" applyFont="1" applyBorder="1" applyAlignment="1" applyProtection="1">
      <alignment horizontal="right" vertical="center" wrapText="1"/>
      <protection/>
    </xf>
    <xf numFmtId="169" fontId="14" fillId="0" borderId="13" xfId="0" applyNumberFormat="1" applyFont="1" applyFill="1" applyBorder="1" applyAlignment="1" applyProtection="1">
      <alignment horizontal="right" vertical="center" wrapText="1"/>
      <protection/>
    </xf>
    <xf numFmtId="0" fontId="11" fillId="0" borderId="0" xfId="0" applyFont="1" applyAlignment="1">
      <alignment vertical="top" wrapText="1"/>
    </xf>
    <xf numFmtId="169" fontId="11" fillId="0" borderId="13" xfId="0" applyNumberFormat="1" applyFont="1" applyFill="1" applyBorder="1" applyAlignment="1" applyProtection="1">
      <alignment horizontal="right" vertical="center" wrapText="1"/>
      <protection/>
    </xf>
    <xf numFmtId="0" fontId="11" fillId="0" borderId="18" xfId="0" applyFont="1" applyFill="1" applyBorder="1" applyAlignment="1">
      <alignment vertical="top" wrapText="1"/>
    </xf>
    <xf numFmtId="0" fontId="11" fillId="0" borderId="0" xfId="0" applyFont="1" applyFill="1" applyAlignment="1">
      <alignment horizontal="center" vertical="center"/>
    </xf>
    <xf numFmtId="49" fontId="11" fillId="39" borderId="13" xfId="0" applyNumberFormat="1" applyFont="1" applyFill="1" applyBorder="1" applyAlignment="1" applyProtection="1">
      <alignment horizontal="left" vertical="top" wrapText="1"/>
      <protection/>
    </xf>
    <xf numFmtId="49" fontId="11" fillId="39" borderId="13" xfId="0" applyNumberFormat="1" applyFont="1" applyFill="1" applyBorder="1" applyAlignment="1" applyProtection="1">
      <alignment horizontal="center" vertical="center" wrapText="1"/>
      <protection/>
    </xf>
    <xf numFmtId="49" fontId="11" fillId="0" borderId="13" xfId="0" applyNumberFormat="1" applyFont="1" applyFill="1" applyBorder="1" applyAlignment="1" applyProtection="1">
      <alignment horizontal="left" vertical="top" wrapText="1"/>
      <protection/>
    </xf>
    <xf numFmtId="49" fontId="11" fillId="0" borderId="15" xfId="0" applyNumberFormat="1" applyFont="1" applyFill="1" applyBorder="1" applyAlignment="1">
      <alignment horizontal="center" vertical="center" wrapText="1"/>
    </xf>
    <xf numFmtId="0" fontId="11" fillId="0" borderId="13" xfId="0" applyFont="1" applyBorder="1" applyAlignment="1">
      <alignment horizontal="left" vertical="top" wrapText="1"/>
    </xf>
    <xf numFmtId="0" fontId="11" fillId="0" borderId="12" xfId="0" applyNumberFormat="1" applyFont="1" applyBorder="1" applyAlignment="1">
      <alignment horizontal="left" vertical="top" wrapText="1"/>
    </xf>
    <xf numFmtId="0" fontId="11" fillId="0" borderId="12" xfId="0" applyFont="1" applyFill="1" applyBorder="1" applyAlignment="1">
      <alignment vertical="top" wrapText="1"/>
    </xf>
    <xf numFmtId="170" fontId="11" fillId="0" borderId="13" xfId="0" applyNumberFormat="1" applyFont="1" applyBorder="1" applyAlignment="1" applyProtection="1">
      <alignment horizontal="left" vertical="top" wrapText="1"/>
      <protection/>
    </xf>
    <xf numFmtId="0" fontId="11" fillId="0" borderId="12" xfId="0" applyNumberFormat="1" applyFont="1" applyFill="1" applyBorder="1" applyAlignment="1">
      <alignment vertical="top" wrapText="1"/>
    </xf>
    <xf numFmtId="0" fontId="11" fillId="0" borderId="13" xfId="0" applyNumberFormat="1" applyFont="1" applyBorder="1" applyAlignment="1" applyProtection="1">
      <alignment horizontal="left" vertical="top" wrapText="1"/>
      <protection/>
    </xf>
    <xf numFmtId="49" fontId="11" fillId="0" borderId="12" xfId="0" applyNumberFormat="1" applyFont="1" applyBorder="1" applyAlignment="1" applyProtection="1">
      <alignment horizontal="left" vertical="top" wrapText="1"/>
      <protection/>
    </xf>
    <xf numFmtId="0" fontId="11" fillId="0" borderId="12" xfId="0" applyFont="1" applyFill="1" applyBorder="1" applyAlignment="1">
      <alignment horizontal="left" vertical="top" wrapText="1"/>
    </xf>
    <xf numFmtId="0" fontId="14" fillId="0" borderId="12" xfId="0" applyFont="1" applyFill="1" applyBorder="1" applyAlignment="1">
      <alignment vertical="top" wrapText="1"/>
    </xf>
    <xf numFmtId="0" fontId="11" fillId="0" borderId="12" xfId="0" applyNumberFormat="1" applyFont="1" applyFill="1" applyBorder="1" applyAlignment="1">
      <alignment horizontal="left" vertical="top" wrapText="1"/>
    </xf>
    <xf numFmtId="49" fontId="11" fillId="0" borderId="12" xfId="0" applyNumberFormat="1" applyFont="1" applyFill="1" applyBorder="1" applyAlignment="1">
      <alignment horizontal="left" vertical="top" wrapText="1"/>
    </xf>
    <xf numFmtId="0" fontId="11" fillId="0" borderId="12" xfId="0" applyFont="1" applyFill="1" applyBorder="1" applyAlignment="1">
      <alignment horizontal="justify" vertical="top" wrapText="1"/>
    </xf>
    <xf numFmtId="0" fontId="11" fillId="0" borderId="12" xfId="0" applyNumberFormat="1" applyFont="1" applyFill="1" applyBorder="1" applyAlignment="1">
      <alignment horizontal="justify" vertical="top" wrapText="1"/>
    </xf>
    <xf numFmtId="0" fontId="14" fillId="34" borderId="12" xfId="0" applyFont="1" applyFill="1" applyBorder="1" applyAlignment="1">
      <alignment vertical="top" wrapText="1"/>
    </xf>
    <xf numFmtId="0" fontId="11" fillId="0" borderId="12" xfId="0" applyNumberFormat="1" applyFont="1" applyBorder="1" applyAlignment="1" applyProtection="1">
      <alignment horizontal="left" vertical="top" wrapText="1"/>
      <protection/>
    </xf>
    <xf numFmtId="0" fontId="11" fillId="39" borderId="12" xfId="0" applyFont="1" applyFill="1" applyBorder="1" applyAlignment="1">
      <alignment vertical="top" wrapText="1"/>
    </xf>
    <xf numFmtId="0" fontId="11" fillId="0" borderId="0" xfId="0" applyNumberFormat="1" applyFont="1" applyAlignment="1">
      <alignment vertical="top" wrapText="1"/>
    </xf>
    <xf numFmtId="0" fontId="11" fillId="0" borderId="0" xfId="0" applyFont="1" applyBorder="1" applyAlignment="1">
      <alignment/>
    </xf>
    <xf numFmtId="0" fontId="11" fillId="0" borderId="13" xfId="0" applyFont="1" applyBorder="1" applyAlignment="1">
      <alignment vertical="top"/>
    </xf>
    <xf numFmtId="49" fontId="14" fillId="0" borderId="13" xfId="0" applyNumberFormat="1" applyFont="1" applyBorder="1" applyAlignment="1" applyProtection="1">
      <alignment horizontal="left" vertical="top" wrapText="1"/>
      <protection/>
    </xf>
    <xf numFmtId="49" fontId="14" fillId="0" borderId="15"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1" fillId="0" borderId="0" xfId="0" applyFont="1" applyFill="1" applyAlignment="1">
      <alignment/>
    </xf>
    <xf numFmtId="2" fontId="14" fillId="0" borderId="13" xfId="0" applyNumberFormat="1" applyFont="1" applyBorder="1" applyAlignment="1">
      <alignment/>
    </xf>
    <xf numFmtId="2" fontId="14" fillId="0" borderId="13" xfId="0" applyNumberFormat="1" applyFont="1" applyBorder="1" applyAlignment="1">
      <alignment vertical="center"/>
    </xf>
    <xf numFmtId="0" fontId="14" fillId="0" borderId="13" xfId="0" applyFont="1" applyBorder="1" applyAlignment="1">
      <alignment horizontal="right" vertical="center" wrapText="1"/>
    </xf>
    <xf numFmtId="0" fontId="14" fillId="0" borderId="13" xfId="0" applyFont="1" applyFill="1" applyBorder="1" applyAlignment="1">
      <alignment horizontal="center" vertical="center" wrapText="1"/>
    </xf>
    <xf numFmtId="2" fontId="11" fillId="0" borderId="13" xfId="0" applyNumberFormat="1" applyFont="1" applyBorder="1" applyAlignment="1">
      <alignment vertical="center"/>
    </xf>
    <xf numFmtId="0" fontId="11" fillId="0" borderId="0" xfId="0" applyFont="1" applyAlignment="1">
      <alignment wrapText="1"/>
    </xf>
    <xf numFmtId="0" fontId="0" fillId="0" borderId="0" xfId="0" applyFont="1" applyBorder="1" applyAlignment="1">
      <alignment horizontal="right" vertical="center"/>
    </xf>
    <xf numFmtId="0" fontId="11"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2" fillId="39" borderId="12" xfId="0" applyFont="1" applyFill="1" applyBorder="1" applyAlignment="1">
      <alignment horizontal="left" vertical="top" wrapText="1"/>
    </xf>
    <xf numFmtId="0" fontId="8" fillId="41" borderId="12" xfId="0" applyFont="1" applyFill="1" applyBorder="1" applyAlignment="1">
      <alignment horizontal="left" vertical="top" wrapText="1"/>
    </xf>
    <xf numFmtId="49" fontId="15" fillId="0" borderId="13" xfId="0" applyNumberFormat="1" applyFont="1" applyFill="1" applyBorder="1" applyAlignment="1">
      <alignment horizontal="center" vertical="center" wrapText="1"/>
    </xf>
    <xf numFmtId="167" fontId="14" fillId="0" borderId="13" xfId="82" applyFont="1" applyBorder="1" applyAlignment="1">
      <alignment vertical="center" wrapText="1"/>
    </xf>
    <xf numFmtId="0" fontId="14" fillId="0" borderId="13" xfId="0" applyFont="1" applyBorder="1" applyAlignment="1">
      <alignment horizontal="right"/>
    </xf>
    <xf numFmtId="169" fontId="11" fillId="0" borderId="13" xfId="0" applyNumberFormat="1" applyFont="1" applyFill="1" applyBorder="1" applyAlignment="1">
      <alignment horizontal="right" vertical="center"/>
    </xf>
    <xf numFmtId="169" fontId="12" fillId="41" borderId="13" xfId="0" applyNumberFormat="1" applyFont="1" applyFill="1" applyBorder="1" applyAlignment="1">
      <alignment horizontal="right" vertical="center"/>
    </xf>
    <xf numFmtId="169" fontId="14" fillId="39" borderId="13" xfId="0" applyNumberFormat="1" applyFont="1" applyFill="1" applyBorder="1" applyAlignment="1">
      <alignment horizontal="right" vertical="center"/>
    </xf>
    <xf numFmtId="169" fontId="14" fillId="0" borderId="13" xfId="0" applyNumberFormat="1" applyFont="1" applyFill="1" applyBorder="1" applyAlignment="1">
      <alignment horizontal="right" vertical="center"/>
    </xf>
    <xf numFmtId="0" fontId="13" fillId="0" borderId="12" xfId="0" applyFont="1" applyFill="1" applyBorder="1" applyAlignment="1">
      <alignment vertical="center" wrapText="1"/>
    </xf>
    <xf numFmtId="169" fontId="14" fillId="39" borderId="13" xfId="82" applyNumberFormat="1" applyFont="1" applyFill="1" applyBorder="1" applyAlignment="1">
      <alignment horizontal="right" vertical="center"/>
    </xf>
    <xf numFmtId="169" fontId="14" fillId="34" borderId="13" xfId="82" applyNumberFormat="1" applyFont="1" applyFill="1" applyBorder="1" applyAlignment="1">
      <alignment horizontal="right" vertical="center"/>
    </xf>
    <xf numFmtId="169" fontId="11" fillId="0" borderId="13" xfId="82" applyNumberFormat="1" applyFont="1" applyFill="1" applyBorder="1" applyAlignment="1" applyProtection="1">
      <alignment horizontal="right" vertical="center" wrapText="1"/>
      <protection/>
    </xf>
    <xf numFmtId="169" fontId="11" fillId="0" borderId="13" xfId="82" applyNumberFormat="1" applyFont="1" applyFill="1" applyBorder="1" applyAlignment="1">
      <alignment horizontal="right" vertical="center"/>
    </xf>
    <xf numFmtId="169" fontId="11" fillId="0" borderId="13" xfId="82" applyNumberFormat="1" applyFont="1" applyBorder="1" applyAlignment="1" applyProtection="1">
      <alignment horizontal="right" vertical="center" wrapText="1"/>
      <protection/>
    </xf>
    <xf numFmtId="169" fontId="11" fillId="0" borderId="13" xfId="82" applyNumberFormat="1" applyFont="1" applyFill="1" applyBorder="1" applyAlignment="1">
      <alignment vertical="center"/>
    </xf>
    <xf numFmtId="169" fontId="11" fillId="34" borderId="13" xfId="82" applyNumberFormat="1" applyFont="1" applyFill="1" applyBorder="1" applyAlignment="1">
      <alignment horizontal="right" vertical="center"/>
    </xf>
    <xf numFmtId="169" fontId="11" fillId="0" borderId="13" xfId="82" applyNumberFormat="1" applyFont="1" applyBorder="1" applyAlignment="1">
      <alignment horizontal="right" vertical="center"/>
    </xf>
    <xf numFmtId="169" fontId="11" fillId="39" borderId="19" xfId="0" applyNumberFormat="1" applyFont="1" applyFill="1" applyBorder="1" applyAlignment="1">
      <alignment horizontal="right" vertical="center"/>
    </xf>
    <xf numFmtId="169" fontId="11" fillId="0" borderId="13" xfId="0" applyNumberFormat="1" applyFont="1" applyBorder="1" applyAlignment="1">
      <alignment horizontal="right" vertical="center"/>
    </xf>
    <xf numFmtId="0" fontId="11" fillId="0" borderId="20" xfId="0" applyFont="1" applyFill="1" applyBorder="1" applyAlignment="1">
      <alignment vertical="top" wrapText="1"/>
    </xf>
    <xf numFmtId="49" fontId="14" fillId="34" borderId="14" xfId="0" applyNumberFormat="1" applyFont="1" applyFill="1" applyBorder="1" applyAlignment="1">
      <alignment horizontal="center" vertical="center" wrapText="1"/>
    </xf>
    <xf numFmtId="49" fontId="14" fillId="34" borderId="13" xfId="0" applyNumberFormat="1" applyFont="1" applyFill="1" applyBorder="1" applyAlignment="1" applyProtection="1">
      <alignment horizontal="left" vertical="top" wrapText="1"/>
      <protection/>
    </xf>
    <xf numFmtId="49" fontId="14" fillId="0" borderId="14" xfId="0" applyNumberFormat="1" applyFont="1" applyFill="1" applyBorder="1" applyAlignment="1">
      <alignment horizontal="center" vertical="top" wrapText="1"/>
    </xf>
    <xf numFmtId="49" fontId="14" fillId="0" borderId="13" xfId="0" applyNumberFormat="1" applyFont="1" applyBorder="1" applyAlignment="1" applyProtection="1">
      <alignment horizontal="center" vertical="center" wrapText="1"/>
      <protection/>
    </xf>
    <xf numFmtId="49" fontId="14" fillId="0" borderId="14" xfId="0" applyNumberFormat="1" applyFont="1" applyFill="1" applyBorder="1" applyAlignment="1">
      <alignment horizontal="center" vertical="center" wrapText="1"/>
    </xf>
    <xf numFmtId="49" fontId="14" fillId="39" borderId="14" xfId="0" applyNumberFormat="1" applyFont="1" applyFill="1" applyBorder="1" applyAlignment="1">
      <alignment horizontal="center" vertical="center" wrapText="1"/>
    </xf>
    <xf numFmtId="49" fontId="14" fillId="34" borderId="15" xfId="0" applyNumberFormat="1" applyFont="1" applyFill="1" applyBorder="1" applyAlignment="1">
      <alignment horizontal="center" vertical="center" wrapText="1"/>
    </xf>
    <xf numFmtId="49" fontId="14" fillId="39" borderId="15" xfId="0" applyNumberFormat="1" applyFont="1" applyFill="1" applyBorder="1" applyAlignment="1">
      <alignment horizontal="center" vertical="center" wrapText="1"/>
    </xf>
    <xf numFmtId="0" fontId="14" fillId="39" borderId="21" xfId="0" applyFont="1" applyFill="1" applyBorder="1" applyAlignment="1">
      <alignment horizontal="center" vertical="center"/>
    </xf>
    <xf numFmtId="49" fontId="11" fillId="0" borderId="16" xfId="0" applyNumberFormat="1" applyFont="1" applyBorder="1" applyAlignment="1" applyProtection="1">
      <alignment horizontal="left" vertical="top" wrapText="1"/>
      <protection/>
    </xf>
    <xf numFmtId="0" fontId="6" fillId="0" borderId="21" xfId="0" applyFont="1" applyBorder="1" applyAlignment="1">
      <alignment vertical="center" wrapText="1"/>
    </xf>
    <xf numFmtId="0" fontId="0" fillId="0" borderId="0" xfId="0" applyFont="1" applyBorder="1" applyAlignment="1">
      <alignment horizontal="right" vertical="center"/>
    </xf>
    <xf numFmtId="167" fontId="14" fillId="0" borderId="13" xfId="82" applyFont="1" applyFill="1" applyBorder="1" applyAlignment="1">
      <alignment horizontal="right" vertical="center"/>
    </xf>
    <xf numFmtId="0" fontId="0" fillId="0" borderId="16" xfId="0" applyBorder="1" applyAlignment="1">
      <alignment/>
    </xf>
    <xf numFmtId="49" fontId="11" fillId="0" borderId="22" xfId="0" applyNumberFormat="1" applyFont="1" applyFill="1" applyBorder="1" applyAlignment="1">
      <alignment horizontal="center" vertical="center" wrapText="1"/>
    </xf>
    <xf numFmtId="49" fontId="11" fillId="0" borderId="13" xfId="0" applyNumberFormat="1" applyFont="1" applyBorder="1" applyAlignment="1" applyProtection="1">
      <alignment horizontal="left" vertical="center" wrapText="1"/>
      <protection/>
    </xf>
    <xf numFmtId="170" fontId="11" fillId="0" borderId="13" xfId="0" applyNumberFormat="1" applyFont="1" applyBorder="1" applyAlignment="1" applyProtection="1">
      <alignment horizontal="left" vertical="center" wrapText="1"/>
      <protection/>
    </xf>
    <xf numFmtId="49" fontId="15" fillId="0" borderId="13" xfId="0" applyNumberFormat="1" applyFont="1" applyBorder="1" applyAlignment="1" applyProtection="1">
      <alignment horizontal="left" vertical="center" wrapText="1"/>
      <protection/>
    </xf>
    <xf numFmtId="49" fontId="15" fillId="0" borderId="13" xfId="0" applyNumberFormat="1" applyFont="1" applyBorder="1" applyAlignment="1" applyProtection="1">
      <alignment horizontal="center" vertical="center" wrapText="1"/>
      <protection/>
    </xf>
    <xf numFmtId="169" fontId="11" fillId="42" borderId="13" xfId="82" applyNumberFormat="1" applyFont="1" applyFill="1" applyBorder="1" applyAlignment="1" applyProtection="1">
      <alignment horizontal="right" vertical="center" wrapText="1"/>
      <protection/>
    </xf>
    <xf numFmtId="168" fontId="11" fillId="0" borderId="0" xfId="0" applyNumberFormat="1" applyFont="1" applyBorder="1" applyAlignment="1">
      <alignment horizontal="right" vertical="top" wrapText="1"/>
    </xf>
    <xf numFmtId="0" fontId="0" fillId="0" borderId="0" xfId="0" applyFont="1" applyAlignment="1">
      <alignment wrapText="1"/>
    </xf>
    <xf numFmtId="0" fontId="11" fillId="0" borderId="0" xfId="0" applyFont="1" applyFill="1" applyBorder="1" applyAlignment="1">
      <alignment horizontal="right" vertical="top" wrapText="1"/>
    </xf>
    <xf numFmtId="0" fontId="0" fillId="0" borderId="0" xfId="0" applyAlignment="1">
      <alignment/>
    </xf>
    <xf numFmtId="0" fontId="0" fillId="0" borderId="0" xfId="0" applyBorder="1" applyAlignment="1">
      <alignment horizontal="right" wrapText="1"/>
    </xf>
    <xf numFmtId="0" fontId="12" fillId="0" borderId="0" xfId="0" applyFont="1" applyAlignment="1">
      <alignment horizontal="center" vertical="top" wrapText="1"/>
    </xf>
    <xf numFmtId="0" fontId="11" fillId="0" borderId="0" xfId="0" applyFont="1" applyAlignment="1">
      <alignment horizontal="center" vertical="top" wrapText="1"/>
    </xf>
    <xf numFmtId="0" fontId="7" fillId="0" borderId="0" xfId="0" applyFont="1" applyFill="1" applyBorder="1" applyAlignment="1">
      <alignment horizontal="right" vertical="center" wrapText="1"/>
    </xf>
    <xf numFmtId="0" fontId="11" fillId="0" borderId="0" xfId="0" applyFont="1" applyAlignment="1">
      <alignment vertical="top" wrapText="1"/>
    </xf>
    <xf numFmtId="0" fontId="11" fillId="0" borderId="0" xfId="0" applyFont="1" applyFill="1" applyBorder="1" applyAlignment="1">
      <alignment horizontal="center" vertical="center" wrapText="1"/>
    </xf>
    <xf numFmtId="0" fontId="0" fillId="0" borderId="0" xfId="0" applyFont="1" applyAlignment="1">
      <alignment/>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16" xfId="0" applyNumberFormat="1" applyFont="1" applyBorder="1" applyAlignment="1" applyProtection="1">
      <alignment horizontal="left" vertical="center" wrapText="1"/>
      <protection/>
    </xf>
    <xf numFmtId="0" fontId="0" fillId="0" borderId="19" xfId="0" applyBorder="1" applyAlignment="1">
      <alignment vertical="center"/>
    </xf>
    <xf numFmtId="0" fontId="11" fillId="0" borderId="16" xfId="0" applyNumberFormat="1" applyFont="1" applyBorder="1" applyAlignment="1" applyProtection="1">
      <alignment horizontal="center" vertical="top" wrapText="1"/>
      <protection/>
    </xf>
    <xf numFmtId="0" fontId="11" fillId="0" borderId="19" xfId="0" applyNumberFormat="1" applyFont="1" applyBorder="1" applyAlignment="1" applyProtection="1">
      <alignment horizontal="center" vertical="top" wrapText="1"/>
      <protection/>
    </xf>
    <xf numFmtId="49" fontId="11" fillId="0" borderId="16" xfId="0" applyNumberFormat="1" applyFont="1" applyBorder="1" applyAlignment="1" applyProtection="1">
      <alignment horizontal="left" vertical="top" wrapText="1"/>
      <protection/>
    </xf>
    <xf numFmtId="49" fontId="11" fillId="0" borderId="21" xfId="0" applyNumberFormat="1" applyFont="1" applyBorder="1" applyAlignment="1" applyProtection="1">
      <alignment horizontal="left" vertical="top" wrapText="1"/>
      <protection/>
    </xf>
    <xf numFmtId="0" fontId="0" fillId="0" borderId="19" xfId="0" applyBorder="1" applyAlignment="1">
      <alignment horizontal="left" vertical="top" wrapText="1"/>
    </xf>
    <xf numFmtId="0" fontId="0" fillId="0" borderId="21" xfId="0" applyBorder="1" applyAlignment="1">
      <alignment horizontal="left" vertical="top" wrapText="1"/>
    </xf>
    <xf numFmtId="168" fontId="14" fillId="0" borderId="0" xfId="0" applyNumberFormat="1" applyFont="1" applyBorder="1" applyAlignment="1">
      <alignment horizontal="right" vertical="top" wrapText="1"/>
    </xf>
    <xf numFmtId="0" fontId="1" fillId="0" borderId="0" xfId="0" applyFont="1" applyAlignment="1">
      <alignment wrapText="1"/>
    </xf>
    <xf numFmtId="0" fontId="14" fillId="0" borderId="0" xfId="0" applyFont="1" applyFill="1" applyBorder="1" applyAlignment="1">
      <alignment horizontal="right" vertical="top" wrapText="1"/>
    </xf>
    <xf numFmtId="0" fontId="0" fillId="0" borderId="0" xfId="0" applyFill="1" applyBorder="1" applyAlignment="1">
      <alignment/>
    </xf>
    <xf numFmtId="0" fontId="12" fillId="0" borderId="0" xfId="0" applyFont="1" applyFill="1" applyBorder="1" applyAlignment="1">
      <alignment horizontal="center" vertical="top" wrapText="1"/>
    </xf>
    <xf numFmtId="0" fontId="20" fillId="0" borderId="0" xfId="0" applyFont="1" applyBorder="1" applyAlignment="1">
      <alignment horizontal="center" vertical="top" wrapText="1"/>
    </xf>
    <xf numFmtId="0" fontId="20" fillId="0" borderId="0" xfId="0" applyFont="1" applyAlignment="1">
      <alignment/>
    </xf>
    <xf numFmtId="0" fontId="12" fillId="0" borderId="0" xfId="0" applyFont="1" applyAlignment="1">
      <alignment horizontal="center" vertical="top"/>
    </xf>
    <xf numFmtId="0" fontId="20" fillId="0" borderId="0" xfId="0" applyFont="1" applyAlignment="1">
      <alignment vertical="top"/>
    </xf>
    <xf numFmtId="0" fontId="12" fillId="0" borderId="23" xfId="0" applyFont="1" applyFill="1" applyBorder="1" applyAlignment="1">
      <alignment horizontal="center" vertical="top" wrapText="1"/>
    </xf>
    <xf numFmtId="0" fontId="0" fillId="0" borderId="0" xfId="0" applyFill="1" applyBorder="1" applyAlignment="1">
      <alignment horizontal="right" wrapText="1"/>
    </xf>
    <xf numFmtId="0" fontId="0" fillId="0" borderId="0" xfId="0" applyFill="1" applyBorder="1" applyAlignment="1">
      <alignment horizontal="right" vertical="top" wrapText="1"/>
    </xf>
    <xf numFmtId="0" fontId="0" fillId="0" borderId="0" xfId="0" applyFont="1" applyAlignment="1">
      <alignment/>
    </xf>
    <xf numFmtId="0" fontId="0" fillId="0" borderId="0" xfId="0" applyFont="1" applyAlignment="1">
      <alignment wrapText="1"/>
    </xf>
    <xf numFmtId="0" fontId="11" fillId="0" borderId="16" xfId="0" applyFont="1" applyFill="1" applyBorder="1" applyAlignment="1">
      <alignment vertical="center" wrapText="1"/>
    </xf>
    <xf numFmtId="0" fontId="0" fillId="0" borderId="19" xfId="0" applyBorder="1" applyAlignment="1">
      <alignment vertical="center" wrapText="1"/>
    </xf>
    <xf numFmtId="0" fontId="11" fillId="0" borderId="16" xfId="0" applyFont="1" applyBorder="1" applyAlignment="1">
      <alignment vertical="center" wrapText="1"/>
    </xf>
    <xf numFmtId="0" fontId="11" fillId="0" borderId="21" xfId="0" applyFont="1" applyBorder="1" applyAlignment="1">
      <alignment vertical="center" wrapText="1"/>
    </xf>
    <xf numFmtId="0" fontId="11" fillId="0" borderId="19" xfId="0" applyFont="1" applyBorder="1" applyAlignment="1">
      <alignment vertical="center" wrapText="1"/>
    </xf>
  </cellXfs>
  <cellStyles count="7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бычный_исп.01.10" xfId="66"/>
    <cellStyle name="Отдельная ячейка" xfId="67"/>
    <cellStyle name="Отдельная ячейка - константа" xfId="68"/>
    <cellStyle name="Отдельная ячейка - константа [печать]" xfId="69"/>
    <cellStyle name="Отдельная ячейка [печать]" xfId="70"/>
    <cellStyle name="Отдельная ячейка-результат" xfId="71"/>
    <cellStyle name="Отдельная ячейка-результат [печать]" xfId="72"/>
    <cellStyle name="Followed Hyperlink" xfId="73"/>
    <cellStyle name="Плохой" xfId="74"/>
    <cellStyle name="Пояснение" xfId="75"/>
    <cellStyle name="Примечание" xfId="76"/>
    <cellStyle name="Percent" xfId="77"/>
    <cellStyle name="Свойства элементов измерения" xfId="78"/>
    <cellStyle name="Свойства элементов измерения [печать]" xfId="79"/>
    <cellStyle name="Связанная ячейка" xfId="80"/>
    <cellStyle name="Текст предупреждения" xfId="81"/>
    <cellStyle name="Comma" xfId="82"/>
    <cellStyle name="Comma [0]" xfId="83"/>
    <cellStyle name="Хороший" xfId="84"/>
    <cellStyle name="Элементы осей" xfId="85"/>
    <cellStyle name="Элементы осей [печать]"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321211130">
    <pageSetUpPr fitToPage="1"/>
  </sheetPr>
  <dimension ref="A1:K594"/>
  <sheetViews>
    <sheetView view="pageBreakPreview" zoomScaleSheetLayoutView="100" zoomScalePageLayoutView="0" workbookViewId="0" topLeftCell="A1">
      <selection activeCell="C252" sqref="C252"/>
    </sheetView>
  </sheetViews>
  <sheetFormatPr defaultColWidth="9.00390625" defaultRowHeight="12.75"/>
  <cols>
    <col min="1" max="1" width="4.25390625" style="0" customWidth="1"/>
    <col min="2" max="2" width="6.00390625" style="57" customWidth="1"/>
    <col min="3" max="3" width="63.375" style="57" customWidth="1"/>
    <col min="4" max="4" width="27.375" style="59" customWidth="1"/>
    <col min="5" max="5" width="15.625" style="60" customWidth="1"/>
    <col min="6" max="6" width="15.00390625" style="62" customWidth="1"/>
    <col min="7" max="7" width="11.625" style="63" customWidth="1"/>
    <col min="8" max="8" width="0.37109375" style="0" customWidth="1"/>
  </cols>
  <sheetData>
    <row r="1" spans="5:8" ht="24.75" customHeight="1">
      <c r="E1" s="2"/>
      <c r="F1" s="205" t="s">
        <v>7</v>
      </c>
      <c r="G1" s="206"/>
      <c r="H1" s="112"/>
    </row>
    <row r="2" spans="4:8" ht="61.5" customHeight="1">
      <c r="D2" s="207" t="s">
        <v>462</v>
      </c>
      <c r="E2" s="208"/>
      <c r="F2" s="208"/>
      <c r="G2" s="208"/>
      <c r="H2" s="112"/>
    </row>
    <row r="3" spans="6:8" ht="12.75" customHeight="1">
      <c r="F3" s="209"/>
      <c r="G3" s="209"/>
      <c r="H3" s="112"/>
    </row>
    <row r="4" spans="7:8" ht="12.75">
      <c r="G4" s="62"/>
      <c r="H4" s="112"/>
    </row>
    <row r="5" spans="7:8" ht="15" customHeight="1">
      <c r="G5" s="62"/>
      <c r="H5" s="112"/>
    </row>
    <row r="6" spans="3:8" ht="30.75" customHeight="1">
      <c r="C6" s="210" t="s">
        <v>527</v>
      </c>
      <c r="D6" s="211"/>
      <c r="E6" s="211"/>
      <c r="F6" s="211"/>
      <c r="G6" s="211"/>
      <c r="H6" s="112"/>
    </row>
    <row r="7" spans="7:8" ht="12.75">
      <c r="G7" s="62"/>
      <c r="H7" s="112"/>
    </row>
    <row r="8" spans="2:7" ht="77.25" customHeight="1">
      <c r="B8" s="64"/>
      <c r="C8" s="162" t="s">
        <v>354</v>
      </c>
      <c r="D8" s="163" t="s">
        <v>355</v>
      </c>
      <c r="E8" s="163" t="s">
        <v>461</v>
      </c>
      <c r="F8" s="162" t="s">
        <v>528</v>
      </c>
      <c r="G8" s="162" t="s">
        <v>356</v>
      </c>
    </row>
    <row r="9" spans="2:7" ht="51.75" customHeight="1">
      <c r="B9" s="64"/>
      <c r="C9" s="18" t="s">
        <v>53</v>
      </c>
      <c r="D9" s="18" t="s">
        <v>272</v>
      </c>
      <c r="E9" s="84">
        <v>495455.6</v>
      </c>
      <c r="F9" s="84">
        <v>106842.6</v>
      </c>
      <c r="G9" s="167">
        <f>F9/E9*100</f>
        <v>21.56451556910448</v>
      </c>
    </row>
    <row r="10" spans="2:7" ht="49.5" customHeight="1">
      <c r="B10" s="64"/>
      <c r="C10" s="18" t="s">
        <v>357</v>
      </c>
      <c r="D10" s="18" t="s">
        <v>48</v>
      </c>
      <c r="E10" s="84">
        <v>1459405.2</v>
      </c>
      <c r="F10" s="84">
        <v>323333.5</v>
      </c>
      <c r="G10" s="167">
        <f>F10/E10*100</f>
        <v>22.155156086877035</v>
      </c>
    </row>
    <row r="11" spans="2:7" ht="30.75" customHeight="1">
      <c r="B11" s="64"/>
      <c r="C11" s="168" t="s">
        <v>210</v>
      </c>
      <c r="D11" s="168"/>
      <c r="E11" s="84">
        <f>SUM(E9:E10)</f>
        <v>1954860.7999999998</v>
      </c>
      <c r="F11" s="84">
        <f>SUM(F9:F10)</f>
        <v>430176.1</v>
      </c>
      <c r="G11" s="167">
        <f>F11/E11*100</f>
        <v>22.005459416854645</v>
      </c>
    </row>
    <row r="12" spans="7:9" ht="12.75">
      <c r="G12" s="62"/>
      <c r="H12" s="112"/>
      <c r="I12" s="112"/>
    </row>
    <row r="13" spans="7:9" ht="12.75">
      <c r="G13" s="62"/>
      <c r="H13" s="112"/>
      <c r="I13" s="112"/>
    </row>
    <row r="14" spans="3:9" ht="13.5">
      <c r="C14" s="20"/>
      <c r="G14" s="62"/>
      <c r="H14" s="112"/>
      <c r="I14" s="112"/>
    </row>
    <row r="15" spans="7:9" ht="12.75">
      <c r="G15" s="62"/>
      <c r="H15" s="112"/>
      <c r="I15" s="112"/>
    </row>
    <row r="16" spans="3:9" ht="15" customHeight="1">
      <c r="C16" s="159"/>
      <c r="F16" s="148"/>
      <c r="G16" s="62"/>
      <c r="H16" s="112"/>
      <c r="I16" s="112"/>
    </row>
    <row r="17" spans="7:9" ht="12.75">
      <c r="G17" s="62"/>
      <c r="H17" s="112"/>
      <c r="I17" s="112"/>
    </row>
    <row r="18" spans="7:9" ht="12.75">
      <c r="G18" s="62"/>
      <c r="H18" s="112"/>
      <c r="I18" s="112"/>
    </row>
    <row r="19" spans="7:9" ht="15.75" customHeight="1">
      <c r="G19" s="62"/>
      <c r="H19" s="112"/>
      <c r="I19" s="112"/>
    </row>
    <row r="20" spans="7:9" ht="12.75">
      <c r="G20" s="62"/>
      <c r="H20" s="112"/>
      <c r="I20" s="112"/>
    </row>
    <row r="21" spans="7:9" ht="12.75">
      <c r="G21" s="62"/>
      <c r="H21" s="112"/>
      <c r="I21" s="112"/>
    </row>
    <row r="22" spans="7:9" ht="12.75">
      <c r="G22" s="62"/>
      <c r="H22" s="112"/>
      <c r="I22" s="112"/>
    </row>
    <row r="23" spans="7:9" ht="12.75">
      <c r="G23" s="62"/>
      <c r="H23" s="112"/>
      <c r="I23" s="112"/>
    </row>
    <row r="24" spans="7:9" ht="12.75">
      <c r="G24" s="62"/>
      <c r="H24" s="112"/>
      <c r="I24" s="112"/>
    </row>
    <row r="25" spans="7:9" ht="12.75" customHeight="1">
      <c r="G25" s="62"/>
      <c r="H25" s="112"/>
      <c r="I25" s="112"/>
    </row>
    <row r="26" spans="7:9" ht="12.75" customHeight="1">
      <c r="G26" s="62"/>
      <c r="H26" s="112"/>
      <c r="I26" s="112"/>
    </row>
    <row r="27" spans="7:9" ht="12.75">
      <c r="G27" s="62"/>
      <c r="H27" s="112"/>
      <c r="I27" s="112"/>
    </row>
    <row r="28" spans="7:9" ht="10.5" customHeight="1">
      <c r="G28" s="62"/>
      <c r="H28" s="112"/>
      <c r="I28" s="112"/>
    </row>
    <row r="29" spans="7:9" ht="13.5" customHeight="1">
      <c r="G29" s="62"/>
      <c r="H29" s="112"/>
      <c r="I29" s="112"/>
    </row>
    <row r="30" spans="7:9" ht="14.25" customHeight="1">
      <c r="G30" s="62"/>
      <c r="H30" s="112"/>
      <c r="I30" s="112"/>
    </row>
    <row r="31" spans="7:9" ht="12.75">
      <c r="G31" s="62"/>
      <c r="H31" s="112"/>
      <c r="I31" s="112"/>
    </row>
    <row r="32" spans="7:9" ht="44.25" customHeight="1">
      <c r="G32" s="62"/>
      <c r="H32" s="112"/>
      <c r="I32" s="112"/>
    </row>
    <row r="33" spans="7:9" ht="13.5" customHeight="1">
      <c r="G33" s="62"/>
      <c r="H33" s="112"/>
      <c r="I33" s="112"/>
    </row>
    <row r="34" spans="7:9" ht="261.75" customHeight="1">
      <c r="G34" s="62"/>
      <c r="H34" s="112"/>
      <c r="I34" s="112"/>
    </row>
    <row r="35" spans="7:9" ht="138.75" customHeight="1">
      <c r="G35" s="62"/>
      <c r="H35" s="112"/>
      <c r="I35" s="112"/>
    </row>
    <row r="36" spans="7:9" ht="72" customHeight="1">
      <c r="G36" s="62"/>
      <c r="H36" s="112"/>
      <c r="I36" s="112"/>
    </row>
    <row r="37" spans="3:8" ht="20.25" customHeight="1">
      <c r="C37" s="65"/>
      <c r="E37" s="2"/>
      <c r="F37" s="205" t="s">
        <v>256</v>
      </c>
      <c r="G37" s="206"/>
      <c r="H37" s="112"/>
    </row>
    <row r="38" spans="3:8" ht="32.25" customHeight="1">
      <c r="C38" s="212"/>
      <c r="D38" s="212"/>
      <c r="E38" s="207" t="s">
        <v>478</v>
      </c>
      <c r="F38" s="213"/>
      <c r="G38" s="213"/>
      <c r="H38" s="112"/>
    </row>
    <row r="39" spans="3:7" ht="6.75" customHeight="1">
      <c r="C39" s="65"/>
      <c r="D39" s="29"/>
      <c r="E39" s="66"/>
      <c r="F39" s="67"/>
      <c r="G39" s="68"/>
    </row>
    <row r="40" spans="1:7" ht="27.75" customHeight="1">
      <c r="A40" s="214" t="s">
        <v>529</v>
      </c>
      <c r="B40" s="215"/>
      <c r="C40" s="215"/>
      <c r="D40" s="215"/>
      <c r="E40" s="215"/>
      <c r="F40" s="215"/>
      <c r="G40" s="215"/>
    </row>
    <row r="41" spans="3:8" ht="15" customHeight="1">
      <c r="C41" s="69"/>
      <c r="D41" s="70"/>
      <c r="E41" s="71"/>
      <c r="F41" s="72"/>
      <c r="G41" s="72"/>
      <c r="H41" s="112"/>
    </row>
    <row r="42" spans="3:7" ht="21.75" customHeight="1" hidden="1">
      <c r="C42" s="6"/>
      <c r="D42" s="30"/>
      <c r="E42" s="73"/>
      <c r="F42" s="6"/>
      <c r="G42" s="74"/>
    </row>
    <row r="43" spans="3:7" ht="4.5" customHeight="1" hidden="1">
      <c r="C43" s="65"/>
      <c r="D43" s="28"/>
      <c r="E43" s="71"/>
      <c r="F43" s="65"/>
      <c r="G43" s="75"/>
    </row>
    <row r="44" spans="2:7" ht="48" customHeight="1">
      <c r="B44" s="64"/>
      <c r="C44" s="216" t="s">
        <v>270</v>
      </c>
      <c r="D44" s="218" t="s">
        <v>271</v>
      </c>
      <c r="E44" s="163" t="s">
        <v>463</v>
      </c>
      <c r="F44" s="162" t="s">
        <v>530</v>
      </c>
      <c r="G44" s="161" t="s">
        <v>356</v>
      </c>
    </row>
    <row r="45" spans="2:7" ht="14.25" customHeight="1" hidden="1">
      <c r="B45" s="64"/>
      <c r="C45" s="217"/>
      <c r="D45" s="219"/>
      <c r="E45" s="77"/>
      <c r="F45" s="76"/>
      <c r="G45" s="76"/>
    </row>
    <row r="46" spans="2:7" ht="18" customHeight="1">
      <c r="B46" s="64"/>
      <c r="C46" s="36">
        <v>1</v>
      </c>
      <c r="D46" s="31">
        <v>2</v>
      </c>
      <c r="E46" s="78">
        <v>3</v>
      </c>
      <c r="F46" s="79">
        <v>5</v>
      </c>
      <c r="G46" s="79">
        <v>6</v>
      </c>
    </row>
    <row r="47" spans="2:7" ht="21.75" customHeight="1">
      <c r="B47" s="80"/>
      <c r="C47" s="165" t="s">
        <v>54</v>
      </c>
      <c r="D47" s="32"/>
      <c r="E47" s="170">
        <f>E48+E164</f>
        <v>1954860.8000000003</v>
      </c>
      <c r="F47" s="170">
        <f>F48+F164</f>
        <v>430176.1</v>
      </c>
      <c r="G47" s="81">
        <f aca="true" t="shared" si="0" ref="G47:G87">F47/E47*100</f>
        <v>22.005459416854638</v>
      </c>
    </row>
    <row r="48" spans="2:7" ht="22.5" customHeight="1">
      <c r="B48" s="82" t="s">
        <v>19</v>
      </c>
      <c r="C48" s="164" t="s">
        <v>53</v>
      </c>
      <c r="D48" s="8"/>
      <c r="E48" s="171">
        <f>E49+E98</f>
        <v>495455.6</v>
      </c>
      <c r="F48" s="171">
        <f>F49+F98</f>
        <v>106842.59999999999</v>
      </c>
      <c r="G48" s="83">
        <f t="shared" si="0"/>
        <v>21.564515569104476</v>
      </c>
    </row>
    <row r="49" spans="2:7" ht="21.75" customHeight="1">
      <c r="B49" s="82" t="s">
        <v>20</v>
      </c>
      <c r="C49" s="164" t="s">
        <v>273</v>
      </c>
      <c r="D49" s="8"/>
      <c r="E49" s="171">
        <f>E50+E56+E62+E67+E75+E80</f>
        <v>439113</v>
      </c>
      <c r="F49" s="171">
        <f>F50+F56+F62+F67+F75+F80</f>
        <v>85395.7</v>
      </c>
      <c r="G49" s="83">
        <f t="shared" si="0"/>
        <v>19.4473176608299</v>
      </c>
    </row>
    <row r="50" spans="2:7" ht="15.75" customHeight="1">
      <c r="B50" s="64" t="s">
        <v>21</v>
      </c>
      <c r="C50" s="139" t="s">
        <v>274</v>
      </c>
      <c r="D50" s="187" t="s">
        <v>275</v>
      </c>
      <c r="E50" s="172">
        <f>E51</f>
        <v>260225</v>
      </c>
      <c r="F50" s="172">
        <f>F51</f>
        <v>53836</v>
      </c>
      <c r="G50" s="84">
        <f t="shared" si="0"/>
        <v>20.68825055240657</v>
      </c>
    </row>
    <row r="51" spans="2:7" ht="13.5" customHeight="1">
      <c r="B51" s="64"/>
      <c r="C51" s="10" t="s">
        <v>276</v>
      </c>
      <c r="D51" s="187" t="s">
        <v>277</v>
      </c>
      <c r="E51" s="172">
        <f>E52+E53+E54+E55</f>
        <v>260225</v>
      </c>
      <c r="F51" s="172">
        <f>F52+F53+F54+F55</f>
        <v>53836</v>
      </c>
      <c r="G51" s="84">
        <f t="shared" si="0"/>
        <v>20.68825055240657</v>
      </c>
    </row>
    <row r="52" spans="2:7" ht="50.25" customHeight="1">
      <c r="B52" s="64"/>
      <c r="C52" s="22" t="s">
        <v>359</v>
      </c>
      <c r="D52" s="26" t="s">
        <v>296</v>
      </c>
      <c r="E52" s="169">
        <v>256375</v>
      </c>
      <c r="F52" s="169">
        <v>53262.1</v>
      </c>
      <c r="G52" s="58">
        <f t="shared" si="0"/>
        <v>20.77507557289127</v>
      </c>
    </row>
    <row r="53" spans="2:7" ht="75.75" customHeight="1">
      <c r="B53" s="64"/>
      <c r="C53" s="22" t="s">
        <v>360</v>
      </c>
      <c r="D53" s="26" t="s">
        <v>278</v>
      </c>
      <c r="E53" s="169">
        <v>1050</v>
      </c>
      <c r="F53" s="169">
        <v>135.5</v>
      </c>
      <c r="G53" s="58">
        <f t="shared" si="0"/>
        <v>12.904761904761905</v>
      </c>
    </row>
    <row r="54" spans="2:7" ht="36.75" customHeight="1">
      <c r="B54" s="64"/>
      <c r="C54" s="22" t="s">
        <v>245</v>
      </c>
      <c r="D54" s="26" t="s">
        <v>279</v>
      </c>
      <c r="E54" s="169">
        <v>1200</v>
      </c>
      <c r="F54" s="169">
        <v>240.4</v>
      </c>
      <c r="G54" s="58">
        <f t="shared" si="0"/>
        <v>20.033333333333335</v>
      </c>
    </row>
    <row r="55" spans="2:7" ht="63.75" customHeight="1">
      <c r="B55" s="64"/>
      <c r="C55" s="22" t="s">
        <v>361</v>
      </c>
      <c r="D55" s="26" t="s">
        <v>280</v>
      </c>
      <c r="E55" s="169">
        <v>1600</v>
      </c>
      <c r="F55" s="169">
        <v>198</v>
      </c>
      <c r="G55" s="58">
        <f t="shared" si="0"/>
        <v>12.375</v>
      </c>
    </row>
    <row r="56" spans="2:7" ht="26.25" customHeight="1">
      <c r="B56" s="64" t="s">
        <v>22</v>
      </c>
      <c r="C56" s="39" t="s">
        <v>246</v>
      </c>
      <c r="D56" s="188" t="s">
        <v>247</v>
      </c>
      <c r="E56" s="121">
        <f>E57</f>
        <v>9535</v>
      </c>
      <c r="F56" s="121">
        <f>F57</f>
        <v>2075.1</v>
      </c>
      <c r="G56" s="122">
        <f t="shared" si="0"/>
        <v>21.762978500262193</v>
      </c>
    </row>
    <row r="57" spans="2:7" ht="22.5" customHeight="1">
      <c r="B57" s="64"/>
      <c r="C57" s="39" t="s">
        <v>281</v>
      </c>
      <c r="D57" s="188" t="s">
        <v>282</v>
      </c>
      <c r="E57" s="121">
        <f>SUM(E58:E61)</f>
        <v>9535</v>
      </c>
      <c r="F57" s="121">
        <f>SUM(F58:F61)</f>
        <v>2075.1</v>
      </c>
      <c r="G57" s="122">
        <f t="shared" si="0"/>
        <v>21.762978500262193</v>
      </c>
    </row>
    <row r="58" spans="2:7" ht="49.5" customHeight="1">
      <c r="B58" s="64"/>
      <c r="C58" s="120" t="s">
        <v>362</v>
      </c>
      <c r="D58" s="27" t="s">
        <v>248</v>
      </c>
      <c r="E58" s="86">
        <v>4400</v>
      </c>
      <c r="F58" s="86">
        <v>941.7</v>
      </c>
      <c r="G58" s="124">
        <f t="shared" si="0"/>
        <v>21.402272727272727</v>
      </c>
    </row>
    <row r="59" spans="2:7" ht="64.5" customHeight="1">
      <c r="B59" s="64"/>
      <c r="C59" s="120" t="s">
        <v>363</v>
      </c>
      <c r="D59" s="27" t="s">
        <v>249</v>
      </c>
      <c r="E59" s="86">
        <v>32</v>
      </c>
      <c r="F59" s="86">
        <v>6.1</v>
      </c>
      <c r="G59" s="124">
        <f t="shared" si="0"/>
        <v>19.0625</v>
      </c>
    </row>
    <row r="60" spans="2:7" ht="51" customHeight="1">
      <c r="B60" s="64"/>
      <c r="C60" s="120" t="s">
        <v>364</v>
      </c>
      <c r="D60" s="27" t="s">
        <v>250</v>
      </c>
      <c r="E60" s="86">
        <v>5743</v>
      </c>
      <c r="F60" s="86">
        <v>1321.8</v>
      </c>
      <c r="G60" s="124">
        <f t="shared" si="0"/>
        <v>23.01584537698067</v>
      </c>
    </row>
    <row r="61" spans="2:7" ht="52.5" customHeight="1">
      <c r="B61" s="64"/>
      <c r="C61" s="120" t="s">
        <v>365</v>
      </c>
      <c r="D61" s="27" t="s">
        <v>251</v>
      </c>
      <c r="E61" s="86">
        <v>-640</v>
      </c>
      <c r="F61" s="86">
        <v>-194.5</v>
      </c>
      <c r="G61" s="124">
        <f t="shared" si="0"/>
        <v>30.390625</v>
      </c>
    </row>
    <row r="62" spans="2:7" ht="14.25" customHeight="1">
      <c r="B62" s="64" t="s">
        <v>23</v>
      </c>
      <c r="C62" s="9" t="s">
        <v>284</v>
      </c>
      <c r="D62" s="189" t="s">
        <v>285</v>
      </c>
      <c r="E62" s="172">
        <f>E63+E64+E65+E66</f>
        <v>58686.00000000001</v>
      </c>
      <c r="F62" s="172">
        <f>F63+F64+F65+F66</f>
        <v>15307.000000000002</v>
      </c>
      <c r="G62" s="84">
        <f t="shared" si="0"/>
        <v>26.08288177759602</v>
      </c>
    </row>
    <row r="63" spans="2:7" ht="15.75" customHeight="1">
      <c r="B63" s="64"/>
      <c r="C63" s="3" t="s">
        <v>366</v>
      </c>
      <c r="D63" s="26" t="s">
        <v>367</v>
      </c>
      <c r="E63" s="169">
        <v>14116.3</v>
      </c>
      <c r="F63" s="169">
        <v>3942.6</v>
      </c>
      <c r="G63" s="58">
        <f t="shared" si="0"/>
        <v>27.929414931674728</v>
      </c>
    </row>
    <row r="64" spans="2:7" ht="15.75" customHeight="1">
      <c r="B64" s="64"/>
      <c r="C64" s="138" t="s">
        <v>286</v>
      </c>
      <c r="D64" s="26" t="s">
        <v>287</v>
      </c>
      <c r="E64" s="86">
        <v>44484</v>
      </c>
      <c r="F64" s="124">
        <v>11281</v>
      </c>
      <c r="G64" s="58">
        <f t="shared" si="0"/>
        <v>25.359679884902437</v>
      </c>
    </row>
    <row r="65" spans="2:7" ht="12.75" customHeight="1">
      <c r="B65" s="64"/>
      <c r="C65" s="138" t="s">
        <v>368</v>
      </c>
      <c r="D65" s="26" t="s">
        <v>288</v>
      </c>
      <c r="E65" s="86">
        <v>7.4</v>
      </c>
      <c r="F65" s="86">
        <v>10.7</v>
      </c>
      <c r="G65" s="58">
        <f t="shared" si="0"/>
        <v>144.59459459459458</v>
      </c>
    </row>
    <row r="66" spans="2:7" ht="25.5" customHeight="1">
      <c r="B66" s="64"/>
      <c r="C66" s="138" t="s">
        <v>369</v>
      </c>
      <c r="D66" s="26" t="s">
        <v>370</v>
      </c>
      <c r="E66" s="86">
        <v>78.3</v>
      </c>
      <c r="F66" s="169">
        <v>72.7</v>
      </c>
      <c r="G66" s="58">
        <f t="shared" si="0"/>
        <v>92.84802043422734</v>
      </c>
    </row>
    <row r="67" spans="2:7" ht="13.5" customHeight="1">
      <c r="B67" s="64" t="s">
        <v>24</v>
      </c>
      <c r="C67" s="139" t="s">
        <v>289</v>
      </c>
      <c r="D67" s="189" t="s">
        <v>290</v>
      </c>
      <c r="E67" s="172">
        <f>E68+E70</f>
        <v>101967</v>
      </c>
      <c r="F67" s="172">
        <f>F68+F70</f>
        <v>11680.9</v>
      </c>
      <c r="G67" s="84">
        <f t="shared" si="0"/>
        <v>11.45556895858464</v>
      </c>
    </row>
    <row r="68" spans="2:7" s="2" customFormat="1" ht="14.25" customHeight="1">
      <c r="B68" s="85"/>
      <c r="C68" s="133" t="s">
        <v>371</v>
      </c>
      <c r="D68" s="26" t="s">
        <v>291</v>
      </c>
      <c r="E68" s="169">
        <f>E69</f>
        <v>47967</v>
      </c>
      <c r="F68" s="169">
        <f>F69</f>
        <v>1878.9</v>
      </c>
      <c r="G68" s="58">
        <f t="shared" si="0"/>
        <v>3.917067984239165</v>
      </c>
    </row>
    <row r="69" spans="2:7" ht="25.5" customHeight="1">
      <c r="B69" s="64"/>
      <c r="C69" s="133" t="s">
        <v>292</v>
      </c>
      <c r="D69" s="26" t="s">
        <v>293</v>
      </c>
      <c r="E69" s="86">
        <v>47967</v>
      </c>
      <c r="F69" s="86">
        <v>1878.9</v>
      </c>
      <c r="G69" s="58">
        <f t="shared" si="0"/>
        <v>3.917067984239165</v>
      </c>
    </row>
    <row r="70" spans="2:7" ht="15" customHeight="1">
      <c r="B70" s="64"/>
      <c r="C70" s="133" t="s">
        <v>294</v>
      </c>
      <c r="D70" s="26" t="s">
        <v>295</v>
      </c>
      <c r="E70" s="169">
        <f>E72+E73</f>
        <v>54000</v>
      </c>
      <c r="F70" s="169">
        <f>F72+F73</f>
        <v>9802</v>
      </c>
      <c r="G70" s="58">
        <f t="shared" si="0"/>
        <v>18.151851851851852</v>
      </c>
    </row>
    <row r="71" spans="2:7" ht="15.75" customHeight="1">
      <c r="B71" s="64"/>
      <c r="C71" s="133" t="s">
        <v>215</v>
      </c>
      <c r="D71" s="26" t="s">
        <v>214</v>
      </c>
      <c r="E71" s="169">
        <f>E72</f>
        <v>23112</v>
      </c>
      <c r="F71" s="169">
        <f>F72</f>
        <v>8817.5</v>
      </c>
      <c r="G71" s="58">
        <f t="shared" si="0"/>
        <v>38.15117687781239</v>
      </c>
    </row>
    <row r="72" spans="2:7" ht="26.25" customHeight="1">
      <c r="B72" s="64"/>
      <c r="C72" s="120" t="s">
        <v>217</v>
      </c>
      <c r="D72" s="26" t="s">
        <v>216</v>
      </c>
      <c r="E72" s="86">
        <v>23112</v>
      </c>
      <c r="F72" s="86">
        <v>8817.5</v>
      </c>
      <c r="G72" s="58">
        <f t="shared" si="0"/>
        <v>38.15117687781239</v>
      </c>
    </row>
    <row r="73" spans="2:7" ht="16.5" customHeight="1">
      <c r="B73" s="64"/>
      <c r="C73" s="120" t="s">
        <v>219</v>
      </c>
      <c r="D73" s="26" t="s">
        <v>218</v>
      </c>
      <c r="E73" s="86">
        <f>E74</f>
        <v>30888</v>
      </c>
      <c r="F73" s="86">
        <f>F74</f>
        <v>984.5</v>
      </c>
      <c r="G73" s="58">
        <f t="shared" si="0"/>
        <v>3.1873219373219372</v>
      </c>
    </row>
    <row r="74" spans="2:7" ht="27" customHeight="1">
      <c r="B74" s="64"/>
      <c r="C74" s="120" t="s">
        <v>221</v>
      </c>
      <c r="D74" s="26" t="s">
        <v>220</v>
      </c>
      <c r="E74" s="86">
        <v>30888</v>
      </c>
      <c r="F74" s="86">
        <v>984.5</v>
      </c>
      <c r="G74" s="58">
        <f t="shared" si="0"/>
        <v>3.1873219373219372</v>
      </c>
    </row>
    <row r="75" spans="2:7" ht="13.5" customHeight="1">
      <c r="B75" s="64" t="s">
        <v>25</v>
      </c>
      <c r="C75" s="9" t="s">
        <v>195</v>
      </c>
      <c r="D75" s="189" t="s">
        <v>196</v>
      </c>
      <c r="E75" s="172">
        <f>E76+E78</f>
        <v>8700</v>
      </c>
      <c r="F75" s="172">
        <f>F76+F78</f>
        <v>2496.7</v>
      </c>
      <c r="G75" s="84">
        <f t="shared" si="0"/>
        <v>28.697701149425285</v>
      </c>
    </row>
    <row r="76" spans="2:7" ht="23.25" customHeight="1">
      <c r="B76" s="64"/>
      <c r="C76" s="133" t="s">
        <v>197</v>
      </c>
      <c r="D76" s="26" t="s">
        <v>198</v>
      </c>
      <c r="E76" s="169">
        <f>E77</f>
        <v>8600</v>
      </c>
      <c r="F76" s="169">
        <f>F77</f>
        <v>2461.7</v>
      </c>
      <c r="G76" s="58">
        <f t="shared" si="0"/>
        <v>28.624418604651158</v>
      </c>
    </row>
    <row r="77" spans="2:7" ht="38.25" customHeight="1">
      <c r="B77" s="64"/>
      <c r="C77" s="133" t="s">
        <v>372</v>
      </c>
      <c r="D77" s="26" t="s">
        <v>199</v>
      </c>
      <c r="E77" s="86">
        <v>8600</v>
      </c>
      <c r="F77" s="86">
        <v>2461.7</v>
      </c>
      <c r="G77" s="58">
        <f t="shared" si="0"/>
        <v>28.624418604651158</v>
      </c>
    </row>
    <row r="78" spans="2:7" ht="27" customHeight="1">
      <c r="B78" s="64"/>
      <c r="C78" s="140" t="s">
        <v>200</v>
      </c>
      <c r="D78" s="26" t="s">
        <v>302</v>
      </c>
      <c r="E78" s="169">
        <f>E79</f>
        <v>100</v>
      </c>
      <c r="F78" s="169">
        <f>F79</f>
        <v>35</v>
      </c>
      <c r="G78" s="58">
        <f t="shared" si="0"/>
        <v>35</v>
      </c>
    </row>
    <row r="79" spans="2:7" ht="28.5" customHeight="1">
      <c r="B79" s="64"/>
      <c r="C79" s="141" t="s">
        <v>321</v>
      </c>
      <c r="D79" s="26" t="s">
        <v>322</v>
      </c>
      <c r="E79" s="86">
        <v>100</v>
      </c>
      <c r="F79" s="86">
        <v>35</v>
      </c>
      <c r="G79" s="58">
        <f t="shared" si="0"/>
        <v>35</v>
      </c>
    </row>
    <row r="80" spans="2:7" ht="22.5" customHeight="1">
      <c r="B80" s="64" t="s">
        <v>26</v>
      </c>
      <c r="C80" s="9" t="s">
        <v>323</v>
      </c>
      <c r="D80" s="189" t="s">
        <v>324</v>
      </c>
      <c r="E80" s="172">
        <f>E81+E82+E85+E89+E93+E97</f>
        <v>0</v>
      </c>
      <c r="F80" s="172">
        <f>F81+F82+F85+F89+F93+F97</f>
        <v>0</v>
      </c>
      <c r="G80" s="84">
        <v>0</v>
      </c>
    </row>
    <row r="81" spans="2:7" ht="26.25" customHeight="1" hidden="1">
      <c r="B81" s="64"/>
      <c r="C81" s="3" t="s">
        <v>325</v>
      </c>
      <c r="D81" s="26" t="s">
        <v>326</v>
      </c>
      <c r="E81" s="169"/>
      <c r="F81" s="169"/>
      <c r="G81" s="58">
        <v>0</v>
      </c>
    </row>
    <row r="82" spans="2:7" ht="0.75" customHeight="1" hidden="1">
      <c r="B82" s="64"/>
      <c r="C82" s="3" t="s">
        <v>327</v>
      </c>
      <c r="D82" s="26" t="s">
        <v>328</v>
      </c>
      <c r="E82" s="169">
        <f>E83</f>
        <v>0</v>
      </c>
      <c r="F82" s="169">
        <f>F83</f>
        <v>0</v>
      </c>
      <c r="G82" s="58">
        <v>0</v>
      </c>
    </row>
    <row r="83" spans="2:7" ht="15.75" customHeight="1" hidden="1">
      <c r="B83" s="64"/>
      <c r="C83" s="3" t="s">
        <v>329</v>
      </c>
      <c r="D83" s="26" t="s">
        <v>330</v>
      </c>
      <c r="E83" s="169">
        <f>E84</f>
        <v>0</v>
      </c>
      <c r="F83" s="169">
        <f>F84</f>
        <v>0</v>
      </c>
      <c r="G83" s="58" t="e">
        <f t="shared" si="0"/>
        <v>#DIV/0!</v>
      </c>
    </row>
    <row r="84" spans="2:7" ht="15" customHeight="1" hidden="1">
      <c r="B84" s="64"/>
      <c r="C84" s="3" t="s">
        <v>331</v>
      </c>
      <c r="D84" s="26" t="s">
        <v>332</v>
      </c>
      <c r="E84" s="169"/>
      <c r="F84" s="169">
        <v>0</v>
      </c>
      <c r="G84" s="58" t="e">
        <f t="shared" si="0"/>
        <v>#DIV/0!</v>
      </c>
    </row>
    <row r="85" spans="2:7" ht="12" customHeight="1" hidden="1">
      <c r="B85" s="64"/>
      <c r="C85" s="4" t="s">
        <v>15</v>
      </c>
      <c r="D85" s="26" t="s">
        <v>10</v>
      </c>
      <c r="E85" s="169">
        <f>E86+E87+E88</f>
        <v>0</v>
      </c>
      <c r="F85" s="169">
        <f>F86+F87+F88</f>
        <v>0</v>
      </c>
      <c r="G85" s="58">
        <v>0</v>
      </c>
    </row>
    <row r="86" spans="2:7" ht="13.5" customHeight="1" hidden="1">
      <c r="B86" s="64"/>
      <c r="C86" s="3" t="s">
        <v>333</v>
      </c>
      <c r="D86" s="26" t="s">
        <v>334</v>
      </c>
      <c r="E86" s="169"/>
      <c r="F86" s="169"/>
      <c r="G86" s="58">
        <v>0</v>
      </c>
    </row>
    <row r="87" spans="2:7" ht="16.5" customHeight="1" hidden="1">
      <c r="B87" s="64"/>
      <c r="C87" s="3" t="s">
        <v>335</v>
      </c>
      <c r="D87" s="26" t="s">
        <v>8</v>
      </c>
      <c r="E87" s="169"/>
      <c r="F87" s="169"/>
      <c r="G87" s="58" t="e">
        <f t="shared" si="0"/>
        <v>#DIV/0!</v>
      </c>
    </row>
    <row r="88" spans="2:7" ht="23.25" customHeight="1" hidden="1">
      <c r="B88" s="64"/>
      <c r="C88" s="4" t="s">
        <v>253</v>
      </c>
      <c r="D88" s="26" t="s">
        <v>9</v>
      </c>
      <c r="E88" s="169"/>
      <c r="F88" s="169"/>
      <c r="G88" s="58">
        <v>0</v>
      </c>
    </row>
    <row r="89" spans="2:7" ht="23.25" customHeight="1" hidden="1">
      <c r="B89" s="64"/>
      <c r="C89" s="3" t="s">
        <v>336</v>
      </c>
      <c r="D89" s="26" t="s">
        <v>337</v>
      </c>
      <c r="E89" s="169">
        <f>E90+E91</f>
        <v>0</v>
      </c>
      <c r="F89" s="169">
        <f>F90+F91</f>
        <v>0</v>
      </c>
      <c r="G89" s="58"/>
    </row>
    <row r="90" spans="2:7" ht="24" customHeight="1" hidden="1">
      <c r="B90" s="64"/>
      <c r="C90" s="3" t="s">
        <v>338</v>
      </c>
      <c r="D90" s="26" t="s">
        <v>339</v>
      </c>
      <c r="E90" s="169">
        <v>0</v>
      </c>
      <c r="F90" s="169">
        <v>0</v>
      </c>
      <c r="G90" s="58"/>
    </row>
    <row r="91" spans="2:7" ht="24.75" customHeight="1" hidden="1">
      <c r="B91" s="64"/>
      <c r="C91" s="3" t="s">
        <v>340</v>
      </c>
      <c r="D91" s="26" t="s">
        <v>341</v>
      </c>
      <c r="E91" s="169"/>
      <c r="F91" s="169"/>
      <c r="G91" s="58"/>
    </row>
    <row r="92" spans="2:7" ht="26.25" customHeight="1" hidden="1">
      <c r="B92" s="64"/>
      <c r="C92" s="3" t="s">
        <v>342</v>
      </c>
      <c r="D92" s="26" t="s">
        <v>343</v>
      </c>
      <c r="E92" s="169"/>
      <c r="F92" s="169"/>
      <c r="G92" s="58"/>
    </row>
    <row r="93" spans="2:7" ht="28.5" customHeight="1" hidden="1">
      <c r="B93" s="64"/>
      <c r="C93" s="3" t="s">
        <v>191</v>
      </c>
      <c r="D93" s="26" t="s">
        <v>192</v>
      </c>
      <c r="E93" s="169">
        <f>E94+E95+E96</f>
        <v>0</v>
      </c>
      <c r="F93" s="169">
        <f>F94+F95+F96</f>
        <v>0</v>
      </c>
      <c r="G93" s="58"/>
    </row>
    <row r="94" spans="2:7" ht="24.75" customHeight="1" hidden="1">
      <c r="B94" s="64"/>
      <c r="C94" s="3" t="s">
        <v>193</v>
      </c>
      <c r="D94" s="26" t="s">
        <v>194</v>
      </c>
      <c r="E94" s="169"/>
      <c r="F94" s="169"/>
      <c r="G94" s="58"/>
    </row>
    <row r="95" spans="2:7" ht="24" customHeight="1" hidden="1">
      <c r="B95" s="64"/>
      <c r="C95" s="3" t="s">
        <v>167</v>
      </c>
      <c r="D95" s="26" t="s">
        <v>168</v>
      </c>
      <c r="E95" s="169"/>
      <c r="F95" s="169"/>
      <c r="G95" s="58"/>
    </row>
    <row r="96" spans="2:7" ht="21" customHeight="1" hidden="1">
      <c r="B96" s="64"/>
      <c r="C96" s="3" t="s">
        <v>169</v>
      </c>
      <c r="D96" s="26" t="s">
        <v>170</v>
      </c>
      <c r="E96" s="169"/>
      <c r="F96" s="169"/>
      <c r="G96" s="58"/>
    </row>
    <row r="97" spans="2:7" ht="30.75" customHeight="1" hidden="1">
      <c r="B97" s="64"/>
      <c r="C97" s="3" t="s">
        <v>241</v>
      </c>
      <c r="D97" s="26" t="s">
        <v>242</v>
      </c>
      <c r="E97" s="169"/>
      <c r="F97" s="169"/>
      <c r="G97" s="58">
        <v>0</v>
      </c>
    </row>
    <row r="98" spans="2:7" ht="25.5" customHeight="1">
      <c r="B98" s="64" t="s">
        <v>27</v>
      </c>
      <c r="C98" s="11" t="s">
        <v>171</v>
      </c>
      <c r="D98" s="34"/>
      <c r="E98" s="171">
        <f>E99+E115+E122+E125+E140+E160</f>
        <v>56342.600000000006</v>
      </c>
      <c r="F98" s="171">
        <f>F99+F115+F122+F125+F140+F160</f>
        <v>21446.899999999998</v>
      </c>
      <c r="G98" s="83">
        <f aca="true" t="shared" si="1" ref="G98:G125">F98/E98*100</f>
        <v>38.06515851238671</v>
      </c>
    </row>
    <row r="99" spans="2:7" ht="29.25" customHeight="1">
      <c r="B99" s="64" t="s">
        <v>28</v>
      </c>
      <c r="C99" s="9" t="s">
        <v>172</v>
      </c>
      <c r="D99" s="189" t="s">
        <v>173</v>
      </c>
      <c r="E99" s="172">
        <f>E100+E109+E112</f>
        <v>26420</v>
      </c>
      <c r="F99" s="172">
        <f>F100+F109+F112</f>
        <v>7079.7</v>
      </c>
      <c r="G99" s="84">
        <f t="shared" si="1"/>
        <v>26.79674489023467</v>
      </c>
    </row>
    <row r="100" spans="2:7" ht="52.5" customHeight="1">
      <c r="B100" s="64"/>
      <c r="C100" s="133" t="s">
        <v>5</v>
      </c>
      <c r="D100" s="26" t="s">
        <v>174</v>
      </c>
      <c r="E100" s="169">
        <f>E101+E105+E107</f>
        <v>20700</v>
      </c>
      <c r="F100" s="169">
        <f>F101+F105+F107</f>
        <v>5425.5</v>
      </c>
      <c r="G100" s="58">
        <f t="shared" si="1"/>
        <v>26.210144927536234</v>
      </c>
    </row>
    <row r="101" spans="2:7" ht="51" customHeight="1">
      <c r="B101" s="64"/>
      <c r="C101" s="133" t="s">
        <v>175</v>
      </c>
      <c r="D101" s="26" t="s">
        <v>373</v>
      </c>
      <c r="E101" s="169">
        <f>E102</f>
        <v>17766</v>
      </c>
      <c r="F101" s="169">
        <f>F102</f>
        <v>4480.7</v>
      </c>
      <c r="G101" s="58">
        <f t="shared" si="1"/>
        <v>25.220646178092988</v>
      </c>
    </row>
    <row r="102" spans="2:7" ht="51.75" customHeight="1">
      <c r="B102" s="64"/>
      <c r="C102" s="123" t="s">
        <v>122</v>
      </c>
      <c r="D102" s="26" t="s">
        <v>16</v>
      </c>
      <c r="E102" s="86">
        <v>17766</v>
      </c>
      <c r="F102" s="86">
        <v>4480.7</v>
      </c>
      <c r="G102" s="58">
        <f t="shared" si="1"/>
        <v>25.220646178092988</v>
      </c>
    </row>
    <row r="103" spans="2:7" ht="1.5" customHeight="1" hidden="1">
      <c r="B103" s="64"/>
      <c r="C103" s="133" t="s">
        <v>176</v>
      </c>
      <c r="D103" s="26" t="s">
        <v>177</v>
      </c>
      <c r="E103" s="169"/>
      <c r="F103" s="169"/>
      <c r="G103" s="58" t="e">
        <f t="shared" si="1"/>
        <v>#DIV/0!</v>
      </c>
    </row>
    <row r="104" spans="2:7" ht="34.5" customHeight="1" hidden="1">
      <c r="B104" s="64"/>
      <c r="C104" s="133" t="s">
        <v>178</v>
      </c>
      <c r="D104" s="26" t="s">
        <v>179</v>
      </c>
      <c r="E104" s="169"/>
      <c r="F104" s="169"/>
      <c r="G104" s="58" t="e">
        <f t="shared" si="1"/>
        <v>#DIV/0!</v>
      </c>
    </row>
    <row r="105" spans="2:7" ht="56.25" customHeight="1">
      <c r="B105" s="64"/>
      <c r="C105" s="133" t="s">
        <v>231</v>
      </c>
      <c r="D105" s="26" t="s">
        <v>180</v>
      </c>
      <c r="E105" s="169">
        <f>E106</f>
        <v>487</v>
      </c>
      <c r="F105" s="169">
        <f>F106</f>
        <v>342.5</v>
      </c>
      <c r="G105" s="58">
        <f t="shared" si="1"/>
        <v>70.32854209445586</v>
      </c>
    </row>
    <row r="106" spans="2:7" ht="55.5" customHeight="1">
      <c r="B106" s="64"/>
      <c r="C106" s="123" t="s">
        <v>17</v>
      </c>
      <c r="D106" s="26" t="s">
        <v>181</v>
      </c>
      <c r="E106" s="86">
        <v>487</v>
      </c>
      <c r="F106" s="86">
        <v>342.5</v>
      </c>
      <c r="G106" s="58">
        <f t="shared" si="1"/>
        <v>70.32854209445586</v>
      </c>
    </row>
    <row r="107" spans="2:7" ht="38.25" customHeight="1">
      <c r="B107" s="64"/>
      <c r="C107" s="133" t="s">
        <v>189</v>
      </c>
      <c r="D107" s="26" t="s">
        <v>4</v>
      </c>
      <c r="E107" s="169">
        <f>E108</f>
        <v>2447</v>
      </c>
      <c r="F107" s="169">
        <f>F108</f>
        <v>602.3</v>
      </c>
      <c r="G107" s="58">
        <f t="shared" si="1"/>
        <v>24.61381283203923</v>
      </c>
    </row>
    <row r="108" spans="2:7" ht="30" customHeight="1">
      <c r="B108" s="64"/>
      <c r="C108" s="123" t="s">
        <v>188</v>
      </c>
      <c r="D108" s="26" t="s">
        <v>3</v>
      </c>
      <c r="E108" s="86">
        <v>2447</v>
      </c>
      <c r="F108" s="86">
        <v>602.3</v>
      </c>
      <c r="G108" s="58">
        <f t="shared" si="1"/>
        <v>24.61381283203923</v>
      </c>
    </row>
    <row r="109" spans="2:7" ht="15" customHeight="1">
      <c r="B109" s="64"/>
      <c r="C109" s="133" t="s">
        <v>182</v>
      </c>
      <c r="D109" s="26" t="s">
        <v>183</v>
      </c>
      <c r="E109" s="169">
        <f>E110</f>
        <v>1406</v>
      </c>
      <c r="F109" s="169">
        <f>F110</f>
        <v>0</v>
      </c>
      <c r="G109" s="58">
        <f t="shared" si="1"/>
        <v>0</v>
      </c>
    </row>
    <row r="110" spans="2:7" ht="40.5" customHeight="1">
      <c r="B110" s="64"/>
      <c r="C110" s="133" t="s">
        <v>184</v>
      </c>
      <c r="D110" s="26" t="s">
        <v>185</v>
      </c>
      <c r="E110" s="169">
        <f>E111</f>
        <v>1406</v>
      </c>
      <c r="F110" s="169">
        <f>F111</f>
        <v>0</v>
      </c>
      <c r="G110" s="58">
        <f t="shared" si="1"/>
        <v>0</v>
      </c>
    </row>
    <row r="111" spans="2:7" ht="38.25" customHeight="1">
      <c r="B111" s="64"/>
      <c r="C111" s="133" t="s">
        <v>186</v>
      </c>
      <c r="D111" s="26" t="s">
        <v>187</v>
      </c>
      <c r="E111" s="86">
        <v>1406</v>
      </c>
      <c r="F111" s="86"/>
      <c r="G111" s="58">
        <f t="shared" si="1"/>
        <v>0</v>
      </c>
    </row>
    <row r="112" spans="2:7" ht="51.75" customHeight="1">
      <c r="B112" s="64"/>
      <c r="C112" s="133" t="s">
        <v>117</v>
      </c>
      <c r="D112" s="26" t="s">
        <v>118</v>
      </c>
      <c r="E112" s="169">
        <f>E113</f>
        <v>4314</v>
      </c>
      <c r="F112" s="169">
        <f>F113</f>
        <v>1654.2</v>
      </c>
      <c r="G112" s="58">
        <v>0</v>
      </c>
    </row>
    <row r="113" spans="2:7" ht="51" customHeight="1">
      <c r="B113" s="64"/>
      <c r="C113" s="133" t="s">
        <v>119</v>
      </c>
      <c r="D113" s="26" t="s">
        <v>120</v>
      </c>
      <c r="E113" s="169">
        <f>E114</f>
        <v>4314</v>
      </c>
      <c r="F113" s="169">
        <f>F114</f>
        <v>1654.2</v>
      </c>
      <c r="G113" s="58">
        <v>0</v>
      </c>
    </row>
    <row r="114" spans="2:7" ht="50.25" customHeight="1">
      <c r="B114" s="64"/>
      <c r="C114" s="4" t="s">
        <v>18</v>
      </c>
      <c r="D114" s="26" t="s">
        <v>298</v>
      </c>
      <c r="E114" s="86">
        <v>4314</v>
      </c>
      <c r="F114" s="86">
        <v>1654.2</v>
      </c>
      <c r="G114" s="58">
        <v>0</v>
      </c>
    </row>
    <row r="115" spans="2:7" ht="14.25" customHeight="1">
      <c r="B115" s="64" t="s">
        <v>29</v>
      </c>
      <c r="C115" s="9" t="s">
        <v>299</v>
      </c>
      <c r="D115" s="189" t="s">
        <v>300</v>
      </c>
      <c r="E115" s="172">
        <f>E116</f>
        <v>1971.7</v>
      </c>
      <c r="F115" s="172">
        <f>F116</f>
        <v>2100.6</v>
      </c>
      <c r="G115" s="84">
        <f t="shared" si="1"/>
        <v>106.53750570573617</v>
      </c>
    </row>
    <row r="116" spans="2:7" ht="14.25" customHeight="1">
      <c r="B116" s="64"/>
      <c r="C116" s="133" t="s">
        <v>301</v>
      </c>
      <c r="D116" s="26" t="s">
        <v>209</v>
      </c>
      <c r="E116" s="86">
        <f>E117+E118+E119</f>
        <v>1971.7</v>
      </c>
      <c r="F116" s="86">
        <f>F117+F118+F119</f>
        <v>2100.6</v>
      </c>
      <c r="G116" s="58">
        <f>F116/E116*100</f>
        <v>106.53750570573617</v>
      </c>
    </row>
    <row r="117" spans="2:7" ht="25.5" customHeight="1">
      <c r="B117" s="64"/>
      <c r="C117" s="133" t="s">
        <v>375</v>
      </c>
      <c r="D117" s="26" t="s">
        <v>374</v>
      </c>
      <c r="E117" s="86">
        <v>38.2</v>
      </c>
      <c r="F117" s="86">
        <v>38.2</v>
      </c>
      <c r="G117" s="58">
        <f>F117/E117*100</f>
        <v>100</v>
      </c>
    </row>
    <row r="118" spans="2:7" ht="14.25" customHeight="1">
      <c r="B118" s="64"/>
      <c r="C118" s="133" t="s">
        <v>377</v>
      </c>
      <c r="D118" s="26" t="s">
        <v>376</v>
      </c>
      <c r="E118" s="86">
        <v>164.3</v>
      </c>
      <c r="F118" s="86">
        <v>164.4</v>
      </c>
      <c r="G118" s="58">
        <f t="shared" si="1"/>
        <v>100.06086427267194</v>
      </c>
    </row>
    <row r="119" spans="2:7" ht="14.25" customHeight="1">
      <c r="B119" s="64"/>
      <c r="C119" s="133" t="s">
        <v>379</v>
      </c>
      <c r="D119" s="26" t="s">
        <v>378</v>
      </c>
      <c r="E119" s="86">
        <f>E120+E121</f>
        <v>1769.2</v>
      </c>
      <c r="F119" s="86">
        <f>F120+F121</f>
        <v>1898</v>
      </c>
      <c r="G119" s="58">
        <f t="shared" si="1"/>
        <v>107.28012661089758</v>
      </c>
    </row>
    <row r="120" spans="2:7" ht="14.25" customHeight="1">
      <c r="B120" s="64"/>
      <c r="C120" s="133" t="s">
        <v>382</v>
      </c>
      <c r="D120" s="26" t="s">
        <v>380</v>
      </c>
      <c r="E120" s="86">
        <v>950.6</v>
      </c>
      <c r="F120" s="86">
        <v>1079.4</v>
      </c>
      <c r="G120" s="58">
        <f t="shared" si="1"/>
        <v>113.54933726067746</v>
      </c>
    </row>
    <row r="121" spans="2:7" ht="16.5" customHeight="1">
      <c r="B121" s="64"/>
      <c r="C121" s="133" t="s">
        <v>383</v>
      </c>
      <c r="D121" s="26" t="s">
        <v>381</v>
      </c>
      <c r="E121" s="86">
        <v>818.6</v>
      </c>
      <c r="F121" s="86">
        <v>818.6</v>
      </c>
      <c r="G121" s="58">
        <f t="shared" si="1"/>
        <v>100</v>
      </c>
    </row>
    <row r="122" spans="2:7" ht="22.5" customHeight="1">
      <c r="B122" s="64" t="s">
        <v>30</v>
      </c>
      <c r="C122" s="9" t="s">
        <v>211</v>
      </c>
      <c r="D122" s="189" t="s">
        <v>212</v>
      </c>
      <c r="E122" s="172">
        <f>E123+E124</f>
        <v>474.7</v>
      </c>
      <c r="F122" s="172">
        <f>F123+F124</f>
        <v>99.9</v>
      </c>
      <c r="G122" s="84">
        <f t="shared" si="1"/>
        <v>21.04487044449126</v>
      </c>
    </row>
    <row r="123" spans="2:7" ht="26.25" customHeight="1">
      <c r="B123" s="64"/>
      <c r="C123" s="22" t="s">
        <v>203</v>
      </c>
      <c r="D123" s="26" t="s">
        <v>204</v>
      </c>
      <c r="E123" s="86">
        <v>474.7</v>
      </c>
      <c r="F123" s="86">
        <v>99.9</v>
      </c>
      <c r="G123" s="58">
        <f t="shared" si="1"/>
        <v>21.04487044449126</v>
      </c>
    </row>
    <row r="124" spans="2:7" ht="27" customHeight="1">
      <c r="B124" s="64"/>
      <c r="C124" s="22" t="s">
        <v>206</v>
      </c>
      <c r="D124" s="26" t="s">
        <v>205</v>
      </c>
      <c r="E124" s="86"/>
      <c r="F124" s="86"/>
      <c r="G124" s="58" t="e">
        <f t="shared" si="1"/>
        <v>#DIV/0!</v>
      </c>
    </row>
    <row r="125" spans="2:7" ht="27" customHeight="1">
      <c r="B125" s="64" t="s">
        <v>31</v>
      </c>
      <c r="C125" s="9" t="s">
        <v>213</v>
      </c>
      <c r="D125" s="189" t="s">
        <v>223</v>
      </c>
      <c r="E125" s="172">
        <f>E126+E128+E134+E139+E131</f>
        <v>24790.2</v>
      </c>
      <c r="F125" s="172">
        <f>F126+F128+F134+F139+F131</f>
        <v>11205.9</v>
      </c>
      <c r="G125" s="84">
        <f t="shared" si="1"/>
        <v>45.202943098482464</v>
      </c>
    </row>
    <row r="126" spans="2:7" ht="17.25" customHeight="1" hidden="1">
      <c r="B126" s="64"/>
      <c r="C126" s="3" t="s">
        <v>224</v>
      </c>
      <c r="D126" s="26" t="s">
        <v>225</v>
      </c>
      <c r="E126" s="169">
        <f>E127</f>
        <v>0</v>
      </c>
      <c r="F126" s="169">
        <f>F127</f>
        <v>0</v>
      </c>
      <c r="G126" s="58">
        <v>0</v>
      </c>
    </row>
    <row r="127" spans="2:7" ht="14.25" customHeight="1" hidden="1">
      <c r="B127" s="64"/>
      <c r="C127" s="3" t="s">
        <v>226</v>
      </c>
      <c r="D127" s="26" t="s">
        <v>227</v>
      </c>
      <c r="E127" s="169">
        <v>0</v>
      </c>
      <c r="F127" s="169">
        <v>0</v>
      </c>
      <c r="G127" s="58">
        <v>0</v>
      </c>
    </row>
    <row r="128" spans="2:7" ht="51" customHeight="1" hidden="1">
      <c r="B128" s="64"/>
      <c r="C128" s="133" t="s">
        <v>228</v>
      </c>
      <c r="D128" s="26" t="s">
        <v>222</v>
      </c>
      <c r="E128" s="169">
        <f>E129</f>
        <v>0</v>
      </c>
      <c r="F128" s="169">
        <f>F129</f>
        <v>0</v>
      </c>
      <c r="G128" s="58" t="e">
        <f aca="true" t="shared" si="2" ref="G128:G140">F128/E128*100</f>
        <v>#DIV/0!</v>
      </c>
    </row>
    <row r="129" spans="2:7" ht="51.75" customHeight="1" hidden="1">
      <c r="B129" s="64"/>
      <c r="C129" s="133" t="s">
        <v>232</v>
      </c>
      <c r="D129" s="26" t="s">
        <v>252</v>
      </c>
      <c r="E129" s="169">
        <f>+E130</f>
        <v>0</v>
      </c>
      <c r="F129" s="169">
        <f>F130</f>
        <v>0</v>
      </c>
      <c r="G129" s="58" t="e">
        <f t="shared" si="2"/>
        <v>#DIV/0!</v>
      </c>
    </row>
    <row r="130" spans="2:7" ht="50.25" customHeight="1" hidden="1">
      <c r="B130" s="64"/>
      <c r="C130" s="123" t="s">
        <v>358</v>
      </c>
      <c r="D130" s="26" t="s">
        <v>207</v>
      </c>
      <c r="E130" s="86"/>
      <c r="F130" s="86"/>
      <c r="G130" s="58" t="e">
        <f t="shared" si="2"/>
        <v>#DIV/0!</v>
      </c>
    </row>
    <row r="131" spans="2:7" ht="51" customHeight="1">
      <c r="B131" s="64"/>
      <c r="C131" s="135" t="s">
        <v>384</v>
      </c>
      <c r="D131" s="26" t="s">
        <v>11</v>
      </c>
      <c r="E131" s="86">
        <f>E132</f>
        <v>5694.5</v>
      </c>
      <c r="F131" s="86">
        <f>F132</f>
        <v>2964.6</v>
      </c>
      <c r="G131" s="58">
        <f t="shared" si="2"/>
        <v>52.060760382825535</v>
      </c>
    </row>
    <row r="132" spans="2:7" ht="64.5" customHeight="1">
      <c r="B132" s="64"/>
      <c r="C132" s="135" t="s">
        <v>14</v>
      </c>
      <c r="D132" s="26" t="s">
        <v>12</v>
      </c>
      <c r="E132" s="86">
        <f>E133</f>
        <v>5694.5</v>
      </c>
      <c r="F132" s="86">
        <f>F133</f>
        <v>2964.6</v>
      </c>
      <c r="G132" s="58">
        <f t="shared" si="2"/>
        <v>52.060760382825535</v>
      </c>
    </row>
    <row r="133" spans="2:7" ht="67.5" customHeight="1">
      <c r="B133" s="64"/>
      <c r="C133" s="147" t="s">
        <v>14</v>
      </c>
      <c r="D133" s="26" t="s">
        <v>13</v>
      </c>
      <c r="E133" s="86">
        <v>5694.5</v>
      </c>
      <c r="F133" s="86">
        <v>2964.6</v>
      </c>
      <c r="G133" s="58">
        <f t="shared" si="2"/>
        <v>52.060760382825535</v>
      </c>
    </row>
    <row r="134" spans="2:7" ht="25.5" customHeight="1">
      <c r="B134" s="64"/>
      <c r="C134" s="133" t="s">
        <v>385</v>
      </c>
      <c r="D134" s="26" t="s">
        <v>233</v>
      </c>
      <c r="E134" s="169">
        <f>E135+E137</f>
        <v>16560.5</v>
      </c>
      <c r="F134" s="169">
        <f>F135+F137</f>
        <v>7314.3</v>
      </c>
      <c r="G134" s="58">
        <f t="shared" si="2"/>
        <v>44.16714471181426</v>
      </c>
    </row>
    <row r="135" spans="2:7" ht="25.5" customHeight="1">
      <c r="B135" s="64"/>
      <c r="C135" s="133" t="s">
        <v>234</v>
      </c>
      <c r="D135" s="26" t="s">
        <v>235</v>
      </c>
      <c r="E135" s="169">
        <f>E136</f>
        <v>12071</v>
      </c>
      <c r="F135" s="169">
        <f>F136</f>
        <v>3331.8</v>
      </c>
      <c r="G135" s="58">
        <f t="shared" si="2"/>
        <v>27.601690000828434</v>
      </c>
    </row>
    <row r="136" spans="2:7" ht="39.75" customHeight="1">
      <c r="B136" s="64"/>
      <c r="C136" s="133" t="s">
        <v>236</v>
      </c>
      <c r="D136" s="26" t="s">
        <v>237</v>
      </c>
      <c r="E136" s="86">
        <v>12071</v>
      </c>
      <c r="F136" s="86">
        <v>3331.8</v>
      </c>
      <c r="G136" s="58">
        <f t="shared" si="2"/>
        <v>27.601690000828434</v>
      </c>
    </row>
    <row r="137" spans="2:7" ht="39" customHeight="1">
      <c r="B137" s="64"/>
      <c r="C137" s="133" t="s">
        <v>386</v>
      </c>
      <c r="D137" s="26" t="s">
        <v>238</v>
      </c>
      <c r="E137" s="169">
        <f>E138</f>
        <v>4489.5</v>
      </c>
      <c r="F137" s="169">
        <f>F138</f>
        <v>3982.5</v>
      </c>
      <c r="G137" s="58">
        <f t="shared" si="2"/>
        <v>88.70698296024057</v>
      </c>
    </row>
    <row r="138" spans="2:7" ht="39" customHeight="1">
      <c r="B138" s="64"/>
      <c r="C138" s="142" t="s">
        <v>387</v>
      </c>
      <c r="D138" s="26" t="s">
        <v>239</v>
      </c>
      <c r="E138" s="86">
        <v>4489.5</v>
      </c>
      <c r="F138" s="86">
        <v>3982.5</v>
      </c>
      <c r="G138" s="58">
        <f t="shared" si="2"/>
        <v>88.70698296024057</v>
      </c>
    </row>
    <row r="139" spans="2:7" ht="51.75" customHeight="1">
      <c r="B139" s="64"/>
      <c r="C139" s="143" t="s">
        <v>254</v>
      </c>
      <c r="D139" s="26" t="s">
        <v>255</v>
      </c>
      <c r="E139" s="86">
        <v>2535.2</v>
      </c>
      <c r="F139" s="86">
        <v>927</v>
      </c>
      <c r="G139" s="58">
        <f t="shared" si="2"/>
        <v>36.565162511833385</v>
      </c>
    </row>
    <row r="140" spans="2:7" ht="15.75" customHeight="1">
      <c r="B140" s="64" t="s">
        <v>32</v>
      </c>
      <c r="C140" s="9" t="s">
        <v>388</v>
      </c>
      <c r="D140" s="189" t="s">
        <v>240</v>
      </c>
      <c r="E140" s="172">
        <f>E141+E151+E153+E156</f>
        <v>2686</v>
      </c>
      <c r="F140" s="172">
        <f>F141+F151+F153+F156</f>
        <v>893.3</v>
      </c>
      <c r="G140" s="84">
        <f t="shared" si="2"/>
        <v>33.25763216679076</v>
      </c>
    </row>
    <row r="141" spans="2:7" ht="24" customHeight="1">
      <c r="B141" s="64"/>
      <c r="C141" s="3" t="s">
        <v>390</v>
      </c>
      <c r="D141" s="26" t="s">
        <v>389</v>
      </c>
      <c r="E141" s="169">
        <f>SUM(E142:E150)</f>
        <v>0</v>
      </c>
      <c r="F141" s="169">
        <f>SUM(F142:F150)</f>
        <v>76.89999999999999</v>
      </c>
      <c r="G141" s="84"/>
    </row>
    <row r="142" spans="2:7" ht="37.5" customHeight="1">
      <c r="B142" s="64"/>
      <c r="C142" s="3" t="s">
        <v>392</v>
      </c>
      <c r="D142" s="26" t="s">
        <v>391</v>
      </c>
      <c r="E142" s="169">
        <v>0</v>
      </c>
      <c r="F142" s="169">
        <v>1.1</v>
      </c>
      <c r="G142" s="84"/>
    </row>
    <row r="143" spans="2:7" ht="48" customHeight="1">
      <c r="B143" s="64"/>
      <c r="C143" s="3" t="s">
        <v>394</v>
      </c>
      <c r="D143" s="26" t="s">
        <v>393</v>
      </c>
      <c r="E143" s="169">
        <v>0</v>
      </c>
      <c r="F143" s="169">
        <v>9.7</v>
      </c>
      <c r="G143" s="84"/>
    </row>
    <row r="144" spans="2:7" ht="35.25" customHeight="1">
      <c r="B144" s="64"/>
      <c r="C144" s="3" t="s">
        <v>396</v>
      </c>
      <c r="D144" s="26" t="s">
        <v>395</v>
      </c>
      <c r="E144" s="169">
        <v>0</v>
      </c>
      <c r="F144" s="169">
        <v>0.3</v>
      </c>
      <c r="G144" s="84"/>
    </row>
    <row r="145" spans="2:7" ht="36.75" customHeight="1">
      <c r="B145" s="64"/>
      <c r="C145" s="3" t="s">
        <v>398</v>
      </c>
      <c r="D145" s="26" t="s">
        <v>397</v>
      </c>
      <c r="E145" s="169">
        <v>0</v>
      </c>
      <c r="F145" s="169">
        <v>0.1</v>
      </c>
      <c r="G145" s="84"/>
    </row>
    <row r="146" spans="2:7" ht="49.5" customHeight="1">
      <c r="B146" s="64"/>
      <c r="C146" s="3" t="s">
        <v>400</v>
      </c>
      <c r="D146" s="26" t="s">
        <v>399</v>
      </c>
      <c r="E146" s="169">
        <v>0</v>
      </c>
      <c r="F146" s="169">
        <v>26.7</v>
      </c>
      <c r="G146" s="84"/>
    </row>
    <row r="147" spans="2:7" ht="48" customHeight="1">
      <c r="B147" s="64"/>
      <c r="C147" s="3" t="s">
        <v>402</v>
      </c>
      <c r="D147" s="26" t="s">
        <v>401</v>
      </c>
      <c r="E147" s="169">
        <v>0</v>
      </c>
      <c r="F147" s="169">
        <v>2.3</v>
      </c>
      <c r="G147" s="84"/>
    </row>
    <row r="148" spans="2:7" ht="36" customHeight="1">
      <c r="B148" s="64"/>
      <c r="C148" s="3" t="s">
        <v>404</v>
      </c>
      <c r="D148" s="26" t="s">
        <v>403</v>
      </c>
      <c r="E148" s="169">
        <v>0</v>
      </c>
      <c r="F148" s="169">
        <v>3.4</v>
      </c>
      <c r="G148" s="84"/>
    </row>
    <row r="149" spans="2:7" ht="36" customHeight="1">
      <c r="B149" s="64"/>
      <c r="C149" s="3" t="s">
        <v>406</v>
      </c>
      <c r="D149" s="26" t="s">
        <v>405</v>
      </c>
      <c r="E149" s="169">
        <v>0</v>
      </c>
      <c r="F149" s="169">
        <v>5.5</v>
      </c>
      <c r="G149" s="84"/>
    </row>
    <row r="150" spans="2:7" ht="48.75" customHeight="1">
      <c r="B150" s="64"/>
      <c r="C150" s="3" t="s">
        <v>408</v>
      </c>
      <c r="D150" s="26" t="s">
        <v>407</v>
      </c>
      <c r="E150" s="169">
        <v>0</v>
      </c>
      <c r="F150" s="169">
        <v>27.8</v>
      </c>
      <c r="G150" s="84"/>
    </row>
    <row r="151" spans="2:7" ht="23.25" customHeight="1">
      <c r="B151" s="64"/>
      <c r="C151" s="3" t="s">
        <v>410</v>
      </c>
      <c r="D151" s="26" t="s">
        <v>409</v>
      </c>
      <c r="E151" s="169">
        <f>E152</f>
        <v>76</v>
      </c>
      <c r="F151" s="169">
        <f>F152</f>
        <v>0</v>
      </c>
      <c r="G151" s="84"/>
    </row>
    <row r="152" spans="2:7" ht="36" customHeight="1">
      <c r="B152" s="64"/>
      <c r="C152" s="3" t="s">
        <v>412</v>
      </c>
      <c r="D152" s="26" t="s">
        <v>411</v>
      </c>
      <c r="E152" s="169">
        <v>76</v>
      </c>
      <c r="F152" s="169">
        <v>0</v>
      </c>
      <c r="G152" s="84"/>
    </row>
    <row r="153" spans="2:7" ht="60" customHeight="1">
      <c r="B153" s="64"/>
      <c r="C153" s="3" t="s">
        <v>414</v>
      </c>
      <c r="D153" s="26" t="s">
        <v>413</v>
      </c>
      <c r="E153" s="169">
        <f>E154+E155</f>
        <v>0</v>
      </c>
      <c r="F153" s="169">
        <f>F154+F155</f>
        <v>63</v>
      </c>
      <c r="G153" s="84"/>
    </row>
    <row r="154" spans="2:7" ht="36" customHeight="1">
      <c r="B154" s="64"/>
      <c r="C154" s="3" t="s">
        <v>417</v>
      </c>
      <c r="D154" s="26" t="s">
        <v>415</v>
      </c>
      <c r="E154" s="169">
        <v>0</v>
      </c>
      <c r="F154" s="169">
        <v>37.7</v>
      </c>
      <c r="G154" s="84"/>
    </row>
    <row r="155" spans="2:7" ht="48.75" customHeight="1">
      <c r="B155" s="64"/>
      <c r="C155" s="3" t="s">
        <v>418</v>
      </c>
      <c r="D155" s="26" t="s">
        <v>416</v>
      </c>
      <c r="E155" s="169">
        <v>0</v>
      </c>
      <c r="F155" s="169">
        <v>25.3</v>
      </c>
      <c r="G155" s="84"/>
    </row>
    <row r="156" spans="2:7" ht="18" customHeight="1">
      <c r="B156" s="64"/>
      <c r="C156" s="3" t="s">
        <v>420</v>
      </c>
      <c r="D156" s="26" t="s">
        <v>419</v>
      </c>
      <c r="E156" s="169">
        <f>E157</f>
        <v>2610</v>
      </c>
      <c r="F156" s="169">
        <f>F157</f>
        <v>753.4</v>
      </c>
      <c r="G156" s="84"/>
    </row>
    <row r="157" spans="2:7" ht="48" customHeight="1">
      <c r="B157" s="64"/>
      <c r="C157" s="3" t="s">
        <v>424</v>
      </c>
      <c r="D157" s="26" t="s">
        <v>421</v>
      </c>
      <c r="E157" s="169">
        <f>E158+E159</f>
        <v>2610</v>
      </c>
      <c r="F157" s="169">
        <f>F158+F159</f>
        <v>753.4</v>
      </c>
      <c r="G157" s="84"/>
    </row>
    <row r="158" spans="2:7" ht="36" customHeight="1">
      <c r="B158" s="64"/>
      <c r="C158" s="3" t="s">
        <v>425</v>
      </c>
      <c r="D158" s="26" t="s">
        <v>423</v>
      </c>
      <c r="E158" s="169">
        <v>2610</v>
      </c>
      <c r="F158" s="169">
        <v>730.9</v>
      </c>
      <c r="G158" s="84"/>
    </row>
    <row r="159" spans="2:7" ht="50.25" customHeight="1">
      <c r="B159" s="64"/>
      <c r="C159" s="3" t="s">
        <v>426</v>
      </c>
      <c r="D159" s="26" t="s">
        <v>422</v>
      </c>
      <c r="E159" s="169">
        <v>0</v>
      </c>
      <c r="F159" s="169">
        <v>22.5</v>
      </c>
      <c r="G159" s="84"/>
    </row>
    <row r="160" spans="2:7" ht="18.75" customHeight="1">
      <c r="B160" s="64" t="s">
        <v>33</v>
      </c>
      <c r="C160" s="173" t="s">
        <v>39</v>
      </c>
      <c r="D160" s="189" t="s">
        <v>40</v>
      </c>
      <c r="E160" s="84">
        <f>E161+E163</f>
        <v>0</v>
      </c>
      <c r="F160" s="84">
        <f>F161+F163</f>
        <v>67.5</v>
      </c>
      <c r="G160" s="84" t="e">
        <f>F160/E160*100</f>
        <v>#DIV/0!</v>
      </c>
    </row>
    <row r="161" spans="2:7" s="2" customFormat="1" ht="15.75" customHeight="1">
      <c r="B161" s="85"/>
      <c r="C161" s="133" t="s">
        <v>41</v>
      </c>
      <c r="D161" s="33" t="s">
        <v>42</v>
      </c>
      <c r="E161" s="58">
        <f>E162</f>
        <v>0</v>
      </c>
      <c r="F161" s="58">
        <f>F162</f>
        <v>80.3</v>
      </c>
      <c r="G161" s="58">
        <v>0</v>
      </c>
    </row>
    <row r="162" spans="2:7" ht="16.5" customHeight="1">
      <c r="B162" s="64"/>
      <c r="C162" s="133" t="s">
        <v>43</v>
      </c>
      <c r="D162" s="33" t="s">
        <v>44</v>
      </c>
      <c r="E162" s="58">
        <v>0</v>
      </c>
      <c r="F162" s="87">
        <v>80.3</v>
      </c>
      <c r="G162" s="58">
        <v>0</v>
      </c>
    </row>
    <row r="163" spans="2:7" ht="13.5" customHeight="1">
      <c r="B163" s="64"/>
      <c r="C163" s="133" t="s">
        <v>45</v>
      </c>
      <c r="D163" s="33" t="s">
        <v>46</v>
      </c>
      <c r="E163" s="86">
        <v>0</v>
      </c>
      <c r="F163" s="86">
        <v>-12.8</v>
      </c>
      <c r="G163" s="58" t="e">
        <f aca="true" t="shared" si="3" ref="G163:G237">F163/E163*100</f>
        <v>#DIV/0!</v>
      </c>
    </row>
    <row r="164" spans="1:7" ht="17.25" customHeight="1">
      <c r="A164" s="23"/>
      <c r="B164" s="52" t="s">
        <v>34</v>
      </c>
      <c r="C164" s="37" t="s">
        <v>47</v>
      </c>
      <c r="D164" s="190" t="s">
        <v>48</v>
      </c>
      <c r="E164" s="174">
        <f>E165+E238+E239+E236</f>
        <v>1459405.2000000002</v>
      </c>
      <c r="F164" s="174">
        <f>F165+F238+F239</f>
        <v>323333.5</v>
      </c>
      <c r="G164" s="83">
        <f t="shared" si="3"/>
        <v>22.155156086877035</v>
      </c>
    </row>
    <row r="165" spans="1:7" ht="27" customHeight="1">
      <c r="A165" s="23"/>
      <c r="B165" s="52" t="s">
        <v>35</v>
      </c>
      <c r="C165" s="38" t="s">
        <v>128</v>
      </c>
      <c r="D165" s="190" t="s">
        <v>127</v>
      </c>
      <c r="E165" s="174">
        <f>E166+E169+E186+E234</f>
        <v>1377055.6</v>
      </c>
      <c r="F165" s="174">
        <f>F166+F169+F186+F234</f>
        <v>323884.7</v>
      </c>
      <c r="G165" s="83">
        <f t="shared" si="3"/>
        <v>23.520088803966956</v>
      </c>
    </row>
    <row r="166" spans="1:7" ht="23.25" customHeight="1">
      <c r="A166" s="23"/>
      <c r="B166" s="52" t="s">
        <v>123</v>
      </c>
      <c r="C166" s="12" t="s">
        <v>49</v>
      </c>
      <c r="D166" s="185" t="s">
        <v>58</v>
      </c>
      <c r="E166" s="175">
        <f>E167+E168</f>
        <v>103444.2</v>
      </c>
      <c r="F166" s="175">
        <f>F167+F168</f>
        <v>33987.3</v>
      </c>
      <c r="G166" s="114">
        <f t="shared" si="3"/>
        <v>32.85568451396985</v>
      </c>
    </row>
    <row r="167" spans="1:7" ht="26.25" customHeight="1">
      <c r="A167" s="23"/>
      <c r="B167" s="52"/>
      <c r="C167" s="133" t="s">
        <v>129</v>
      </c>
      <c r="D167" s="48" t="s">
        <v>59</v>
      </c>
      <c r="E167" s="176">
        <v>79431</v>
      </c>
      <c r="F167" s="176">
        <v>27984</v>
      </c>
      <c r="G167" s="58">
        <f t="shared" si="3"/>
        <v>35.230577482343165</v>
      </c>
    </row>
    <row r="168" spans="1:7" ht="24.75" customHeight="1">
      <c r="A168" s="23"/>
      <c r="B168" s="52"/>
      <c r="C168" s="133" t="s">
        <v>303</v>
      </c>
      <c r="D168" s="48" t="s">
        <v>60</v>
      </c>
      <c r="E168" s="176">
        <v>24013.2</v>
      </c>
      <c r="F168" s="176">
        <v>6003.3</v>
      </c>
      <c r="G168" s="58">
        <f t="shared" si="3"/>
        <v>25</v>
      </c>
    </row>
    <row r="169" spans="1:7" ht="25.5" customHeight="1">
      <c r="A169" s="23"/>
      <c r="B169" s="52" t="s">
        <v>124</v>
      </c>
      <c r="C169" s="144" t="s">
        <v>154</v>
      </c>
      <c r="D169" s="191" t="s">
        <v>61</v>
      </c>
      <c r="E169" s="175">
        <f>SUM(E170:E176)</f>
        <v>186576.2</v>
      </c>
      <c r="F169" s="175">
        <f>SUM(F170:F176)</f>
        <v>31648.9</v>
      </c>
      <c r="G169" s="114">
        <f t="shared" si="3"/>
        <v>16.962988848524088</v>
      </c>
    </row>
    <row r="170" spans="1:7" ht="75.75" customHeight="1">
      <c r="A170" s="23"/>
      <c r="B170" s="52"/>
      <c r="C170" s="184" t="s">
        <v>431</v>
      </c>
      <c r="D170" s="49" t="s">
        <v>427</v>
      </c>
      <c r="E170" s="177">
        <v>54959.6</v>
      </c>
      <c r="F170" s="177">
        <v>16487.9</v>
      </c>
      <c r="G170" s="58">
        <f t="shared" si="3"/>
        <v>30.000036390366745</v>
      </c>
    </row>
    <row r="171" spans="1:7" ht="63" customHeight="1">
      <c r="A171" s="23"/>
      <c r="B171" s="52"/>
      <c r="C171" s="184" t="s">
        <v>432</v>
      </c>
      <c r="D171" s="49" t="s">
        <v>428</v>
      </c>
      <c r="E171" s="177">
        <v>555.2</v>
      </c>
      <c r="F171" s="177">
        <v>166.5</v>
      </c>
      <c r="G171" s="58">
        <f t="shared" si="3"/>
        <v>29.989193083573483</v>
      </c>
    </row>
    <row r="172" spans="1:7" ht="21" customHeight="1">
      <c r="A172" s="23"/>
      <c r="B172" s="52"/>
      <c r="C172" s="220" t="s">
        <v>208</v>
      </c>
      <c r="D172" s="166" t="s">
        <v>62</v>
      </c>
      <c r="E172" s="177">
        <v>702.6</v>
      </c>
      <c r="F172" s="177"/>
      <c r="G172" s="58">
        <f t="shared" si="3"/>
        <v>0</v>
      </c>
    </row>
    <row r="173" spans="1:7" ht="21.75" customHeight="1">
      <c r="A173" s="23"/>
      <c r="B173" s="52"/>
      <c r="C173" s="221"/>
      <c r="D173" s="166" t="s">
        <v>63</v>
      </c>
      <c r="E173" s="178">
        <v>990.2</v>
      </c>
      <c r="F173" s="178"/>
      <c r="G173" s="58">
        <f t="shared" si="3"/>
        <v>0</v>
      </c>
    </row>
    <row r="174" spans="1:7" ht="21" customHeight="1">
      <c r="A174" s="23"/>
      <c r="B174" s="52"/>
      <c r="C174" s="222" t="s">
        <v>433</v>
      </c>
      <c r="D174" s="166" t="s">
        <v>429</v>
      </c>
      <c r="E174" s="178">
        <v>151.5</v>
      </c>
      <c r="F174" s="178"/>
      <c r="G174" s="58">
        <f t="shared" si="3"/>
        <v>0</v>
      </c>
    </row>
    <row r="175" spans="1:7" ht="20.25" customHeight="1">
      <c r="A175" s="23"/>
      <c r="B175" s="52"/>
      <c r="C175" s="223"/>
      <c r="D175" s="166" t="s">
        <v>430</v>
      </c>
      <c r="E175" s="178">
        <v>15000</v>
      </c>
      <c r="F175" s="178"/>
      <c r="G175" s="58">
        <f t="shared" si="3"/>
        <v>0</v>
      </c>
    </row>
    <row r="176" spans="1:7" ht="13.5" customHeight="1">
      <c r="A176" s="23"/>
      <c r="B176" s="52"/>
      <c r="C176" s="38" t="s">
        <v>51</v>
      </c>
      <c r="D176" s="192" t="s">
        <v>64</v>
      </c>
      <c r="E176" s="174">
        <f>E177</f>
        <v>114217.1</v>
      </c>
      <c r="F176" s="174">
        <f>F177</f>
        <v>14994.5</v>
      </c>
      <c r="G176" s="83">
        <f t="shared" si="3"/>
        <v>13.128069264584724</v>
      </c>
    </row>
    <row r="177" spans="1:7" ht="15.75" customHeight="1">
      <c r="A177" s="23"/>
      <c r="B177" s="52"/>
      <c r="C177" s="146" t="s">
        <v>52</v>
      </c>
      <c r="D177" s="50" t="s">
        <v>65</v>
      </c>
      <c r="E177" s="174">
        <f>SUM(E178:E185)</f>
        <v>114217.1</v>
      </c>
      <c r="F177" s="174">
        <f>SUM(F178:F185)</f>
        <v>14994.5</v>
      </c>
      <c r="G177" s="83">
        <f t="shared" si="3"/>
        <v>13.128069264584724</v>
      </c>
    </row>
    <row r="178" spans="1:7" ht="25.5" customHeight="1">
      <c r="A178" s="23"/>
      <c r="B178" s="52"/>
      <c r="C178" s="133" t="s">
        <v>435</v>
      </c>
      <c r="D178" s="49" t="s">
        <v>434</v>
      </c>
      <c r="E178" s="177">
        <v>300</v>
      </c>
      <c r="F178" s="177">
        <v>0</v>
      </c>
      <c r="G178" s="58">
        <f t="shared" si="3"/>
        <v>0</v>
      </c>
    </row>
    <row r="179" spans="1:7" ht="63" customHeight="1">
      <c r="A179" s="23"/>
      <c r="B179" s="53"/>
      <c r="C179" s="135" t="s">
        <v>436</v>
      </c>
      <c r="D179" s="49" t="s">
        <v>66</v>
      </c>
      <c r="E179" s="177">
        <v>16524</v>
      </c>
      <c r="F179" s="178">
        <v>4131</v>
      </c>
      <c r="G179" s="58">
        <f t="shared" si="3"/>
        <v>25</v>
      </c>
    </row>
    <row r="180" spans="1:7" ht="26.25" customHeight="1">
      <c r="A180" s="23"/>
      <c r="B180" s="53"/>
      <c r="C180" s="133" t="s">
        <v>304</v>
      </c>
      <c r="D180" s="49" t="s">
        <v>67</v>
      </c>
      <c r="E180" s="177">
        <v>4400</v>
      </c>
      <c r="F180" s="178">
        <v>0</v>
      </c>
      <c r="G180" s="58">
        <f t="shared" si="3"/>
        <v>0</v>
      </c>
    </row>
    <row r="181" spans="1:7" ht="51" customHeight="1">
      <c r="A181" s="23"/>
      <c r="B181" s="53"/>
      <c r="C181" s="135" t="s">
        <v>344</v>
      </c>
      <c r="D181" s="49" t="s">
        <v>68</v>
      </c>
      <c r="E181" s="177">
        <v>18352.2</v>
      </c>
      <c r="F181" s="178">
        <v>4588</v>
      </c>
      <c r="G181" s="58">
        <f t="shared" si="3"/>
        <v>24.9997275530999</v>
      </c>
    </row>
    <row r="182" spans="1:7" ht="36.75" customHeight="1">
      <c r="A182" s="23"/>
      <c r="B182" s="53"/>
      <c r="C182" s="135" t="s">
        <v>345</v>
      </c>
      <c r="D182" s="49" t="s">
        <v>69</v>
      </c>
      <c r="E182" s="177">
        <v>25101.9</v>
      </c>
      <c r="F182" s="178">
        <v>6275.5</v>
      </c>
      <c r="G182" s="58">
        <f t="shared" si="3"/>
        <v>25.000099594054632</v>
      </c>
    </row>
    <row r="183" spans="1:7" ht="26.25" customHeight="1">
      <c r="A183" s="23"/>
      <c r="B183" s="53"/>
      <c r="C183" s="135" t="s">
        <v>438</v>
      </c>
      <c r="D183" s="49" t="s">
        <v>437</v>
      </c>
      <c r="E183" s="177">
        <v>3300</v>
      </c>
      <c r="F183" s="178">
        <v>0</v>
      </c>
      <c r="G183" s="58">
        <f t="shared" si="3"/>
        <v>0</v>
      </c>
    </row>
    <row r="184" spans="1:7" ht="51.75" customHeight="1">
      <c r="A184" s="23"/>
      <c r="B184" s="53"/>
      <c r="C184" s="135" t="s">
        <v>440</v>
      </c>
      <c r="D184" s="49" t="s">
        <v>439</v>
      </c>
      <c r="E184" s="177">
        <v>6239</v>
      </c>
      <c r="F184" s="178">
        <v>0</v>
      </c>
      <c r="G184" s="58">
        <f t="shared" si="3"/>
        <v>0</v>
      </c>
    </row>
    <row r="185" spans="1:7" ht="64.5" customHeight="1">
      <c r="A185" s="23"/>
      <c r="B185" s="53"/>
      <c r="C185" s="135" t="s">
        <v>305</v>
      </c>
      <c r="D185" s="49" t="s">
        <v>70</v>
      </c>
      <c r="E185" s="177">
        <v>40000</v>
      </c>
      <c r="F185" s="178">
        <v>0</v>
      </c>
      <c r="G185" s="58">
        <f t="shared" si="3"/>
        <v>0</v>
      </c>
    </row>
    <row r="186" spans="1:7" ht="27.75" customHeight="1">
      <c r="A186" s="23"/>
      <c r="B186" s="52" t="s">
        <v>125</v>
      </c>
      <c r="C186" s="186" t="s">
        <v>155</v>
      </c>
      <c r="D186" s="185" t="s">
        <v>71</v>
      </c>
      <c r="E186" s="175">
        <f>E187+E188+SUM(E223:E233)</f>
        <v>1085785.2000000002</v>
      </c>
      <c r="F186" s="175">
        <f>F187+F188+SUM(F223:F233)</f>
        <v>258067.40000000002</v>
      </c>
      <c r="G186" s="114">
        <f t="shared" si="3"/>
        <v>23.767813375978967</v>
      </c>
    </row>
    <row r="187" spans="1:7" ht="38.25" customHeight="1">
      <c r="A187" s="23"/>
      <c r="B187" s="52"/>
      <c r="C187" s="125" t="s">
        <v>158</v>
      </c>
      <c r="D187" s="126" t="s">
        <v>72</v>
      </c>
      <c r="E187" s="178">
        <v>31883.3</v>
      </c>
      <c r="F187" s="178">
        <v>13672.2</v>
      </c>
      <c r="G187" s="58">
        <f t="shared" si="3"/>
        <v>42.88201033142743</v>
      </c>
    </row>
    <row r="188" spans="1:7" ht="27.75" customHeight="1">
      <c r="A188" s="23"/>
      <c r="B188" s="52"/>
      <c r="C188" s="127" t="s">
        <v>156</v>
      </c>
      <c r="D188" s="128" t="s">
        <v>441</v>
      </c>
      <c r="E188" s="174">
        <f>SUM(E189:E222)</f>
        <v>871992.4000000001</v>
      </c>
      <c r="F188" s="174">
        <f>SUM(F189:F222)</f>
        <v>214282.7</v>
      </c>
      <c r="G188" s="83">
        <f t="shared" si="3"/>
        <v>24.57391830479256</v>
      </c>
    </row>
    <row r="189" spans="1:7" ht="63.75" customHeight="1">
      <c r="A189" s="23"/>
      <c r="B189" s="52"/>
      <c r="C189" s="129" t="s">
        <v>442</v>
      </c>
      <c r="D189" s="130" t="s">
        <v>73</v>
      </c>
      <c r="E189" s="179">
        <v>3.7</v>
      </c>
      <c r="F189" s="179">
        <v>0</v>
      </c>
      <c r="G189" s="58">
        <f t="shared" si="3"/>
        <v>0</v>
      </c>
    </row>
    <row r="190" spans="1:7" ht="51" customHeight="1">
      <c r="A190" s="23"/>
      <c r="B190" s="52"/>
      <c r="C190" s="129" t="s">
        <v>443</v>
      </c>
      <c r="D190" s="130" t="s">
        <v>74</v>
      </c>
      <c r="E190" s="176">
        <v>12989.8</v>
      </c>
      <c r="F190" s="176">
        <v>3614</v>
      </c>
      <c r="G190" s="58">
        <f t="shared" si="3"/>
        <v>27.82182943540316</v>
      </c>
    </row>
    <row r="191" spans="1:7" ht="50.25" customHeight="1">
      <c r="A191" s="23"/>
      <c r="B191" s="52"/>
      <c r="C191" s="131" t="s">
        <v>121</v>
      </c>
      <c r="D191" s="130" t="s">
        <v>75</v>
      </c>
      <c r="E191" s="178">
        <v>32511.9</v>
      </c>
      <c r="F191" s="178">
        <v>11317.1</v>
      </c>
      <c r="G191" s="58">
        <f t="shared" si="3"/>
        <v>34.8091006677555</v>
      </c>
    </row>
    <row r="192" spans="1:7" ht="63.75" customHeight="1">
      <c r="A192" s="23"/>
      <c r="B192" s="52"/>
      <c r="C192" s="132" t="s">
        <v>306</v>
      </c>
      <c r="D192" s="130" t="s">
        <v>76</v>
      </c>
      <c r="E192" s="178">
        <v>156.2</v>
      </c>
      <c r="F192" s="178">
        <v>0</v>
      </c>
      <c r="G192" s="58">
        <f t="shared" si="3"/>
        <v>0</v>
      </c>
    </row>
    <row r="193" spans="1:7" ht="28.5" customHeight="1">
      <c r="A193" s="23"/>
      <c r="B193" s="52"/>
      <c r="C193" s="133" t="s">
        <v>159</v>
      </c>
      <c r="D193" s="130" t="s">
        <v>77</v>
      </c>
      <c r="E193" s="178">
        <v>556</v>
      </c>
      <c r="F193" s="178">
        <v>99.2</v>
      </c>
      <c r="G193" s="58">
        <f t="shared" si="3"/>
        <v>17.841726618705035</v>
      </c>
    </row>
    <row r="194" spans="1:7" ht="38.25" customHeight="1">
      <c r="A194" s="23"/>
      <c r="B194" s="52"/>
      <c r="C194" s="133" t="s">
        <v>346</v>
      </c>
      <c r="D194" s="130" t="s">
        <v>78</v>
      </c>
      <c r="E194" s="178">
        <v>128.2</v>
      </c>
      <c r="F194" s="178">
        <v>12</v>
      </c>
      <c r="G194" s="58">
        <f t="shared" si="3"/>
        <v>9.360374414976599</v>
      </c>
    </row>
    <row r="195" spans="1:7" ht="28.5" customHeight="1">
      <c r="A195" s="23"/>
      <c r="B195" s="52"/>
      <c r="C195" s="133" t="s">
        <v>347</v>
      </c>
      <c r="D195" s="130" t="s">
        <v>79</v>
      </c>
      <c r="E195" s="178">
        <v>15991.5</v>
      </c>
      <c r="F195" s="178">
        <v>0</v>
      </c>
      <c r="G195" s="58">
        <f t="shared" si="3"/>
        <v>0</v>
      </c>
    </row>
    <row r="196" spans="1:7" ht="38.25" customHeight="1">
      <c r="A196" s="23"/>
      <c r="B196" s="52"/>
      <c r="C196" s="133" t="s">
        <v>348</v>
      </c>
      <c r="D196" s="130" t="s">
        <v>80</v>
      </c>
      <c r="E196" s="178">
        <v>220.9</v>
      </c>
      <c r="F196" s="178">
        <v>0</v>
      </c>
      <c r="G196" s="58">
        <f t="shared" si="3"/>
        <v>0</v>
      </c>
    </row>
    <row r="197" spans="1:7" ht="51.75" customHeight="1">
      <c r="A197" s="23"/>
      <c r="B197" s="52"/>
      <c r="C197" s="120" t="s">
        <v>262</v>
      </c>
      <c r="D197" s="130" t="s">
        <v>81</v>
      </c>
      <c r="E197" s="178">
        <v>314274.5</v>
      </c>
      <c r="F197" s="178">
        <v>73304.5</v>
      </c>
      <c r="G197" s="58">
        <f t="shared" si="3"/>
        <v>23.324991369010213</v>
      </c>
    </row>
    <row r="198" spans="1:7" ht="51" customHeight="1">
      <c r="A198" s="23"/>
      <c r="B198" s="52"/>
      <c r="C198" s="120" t="s">
        <v>444</v>
      </c>
      <c r="D198" s="130" t="s">
        <v>82</v>
      </c>
      <c r="E198" s="178">
        <v>50.3</v>
      </c>
      <c r="F198" s="178">
        <v>12.6</v>
      </c>
      <c r="G198" s="58">
        <f t="shared" si="3"/>
        <v>25.049701789264418</v>
      </c>
    </row>
    <row r="199" spans="1:7" ht="51.75" customHeight="1">
      <c r="A199" s="23"/>
      <c r="B199" s="52"/>
      <c r="C199" s="134" t="s">
        <v>445</v>
      </c>
      <c r="D199" s="130" t="s">
        <v>83</v>
      </c>
      <c r="E199" s="178">
        <v>6790.4</v>
      </c>
      <c r="F199" s="178">
        <v>1720</v>
      </c>
      <c r="G199" s="58">
        <f t="shared" si="3"/>
        <v>25.32987747408106</v>
      </c>
    </row>
    <row r="200" spans="1:7" ht="58.5" customHeight="1" hidden="1">
      <c r="A200" s="23"/>
      <c r="B200" s="52"/>
      <c r="C200" s="135" t="s">
        <v>268</v>
      </c>
      <c r="D200" s="130" t="s">
        <v>308</v>
      </c>
      <c r="E200" s="178"/>
      <c r="F200" s="178"/>
      <c r="G200" s="58" t="e">
        <f t="shared" si="3"/>
        <v>#DIV/0!</v>
      </c>
    </row>
    <row r="201" spans="1:7" ht="38.25" customHeight="1" hidden="1">
      <c r="A201" s="23"/>
      <c r="B201" s="52"/>
      <c r="C201" s="120" t="s">
        <v>259</v>
      </c>
      <c r="D201" s="130" t="s">
        <v>309</v>
      </c>
      <c r="E201" s="176"/>
      <c r="F201" s="176"/>
      <c r="G201" s="58" t="e">
        <f t="shared" si="3"/>
        <v>#DIV/0!</v>
      </c>
    </row>
    <row r="202" spans="1:7" ht="63.75" customHeight="1">
      <c r="A202" s="23"/>
      <c r="B202" s="52"/>
      <c r="C202" s="120" t="s">
        <v>446</v>
      </c>
      <c r="D202" s="130" t="s">
        <v>84</v>
      </c>
      <c r="E202" s="176">
        <v>22846.2</v>
      </c>
      <c r="F202" s="176">
        <v>6821.8</v>
      </c>
      <c r="G202" s="58">
        <f t="shared" si="3"/>
        <v>29.859670317164344</v>
      </c>
    </row>
    <row r="203" spans="1:7" ht="51" customHeight="1">
      <c r="A203" s="23"/>
      <c r="B203" s="52"/>
      <c r="C203" s="136" t="s">
        <v>447</v>
      </c>
      <c r="D203" s="130" t="s">
        <v>85</v>
      </c>
      <c r="E203" s="176">
        <v>701.7</v>
      </c>
      <c r="F203" s="176">
        <v>111.2</v>
      </c>
      <c r="G203" s="58">
        <f t="shared" si="3"/>
        <v>15.847228160182414</v>
      </c>
    </row>
    <row r="204" spans="1:7" ht="64.5" customHeight="1">
      <c r="A204" s="23"/>
      <c r="B204" s="52"/>
      <c r="C204" s="136" t="s">
        <v>448</v>
      </c>
      <c r="D204" s="130" t="s">
        <v>86</v>
      </c>
      <c r="E204" s="178">
        <v>1775.1</v>
      </c>
      <c r="F204" s="178">
        <v>662.6</v>
      </c>
      <c r="G204" s="58">
        <f t="shared" si="3"/>
        <v>37.327474508478396</v>
      </c>
    </row>
    <row r="205" spans="1:7" ht="64.5" customHeight="1">
      <c r="A205" s="23"/>
      <c r="B205" s="52"/>
      <c r="C205" s="135" t="s">
        <v>449</v>
      </c>
      <c r="D205" s="130" t="s">
        <v>87</v>
      </c>
      <c r="E205" s="178">
        <v>90.8</v>
      </c>
      <c r="F205" s="176">
        <v>36.2</v>
      </c>
      <c r="G205" s="58">
        <f t="shared" si="3"/>
        <v>39.867841409691636</v>
      </c>
    </row>
    <row r="206" spans="1:7" ht="38.25" customHeight="1">
      <c r="A206" s="23"/>
      <c r="B206" s="52"/>
      <c r="C206" s="133" t="s">
        <v>201</v>
      </c>
      <c r="D206" s="130" t="s">
        <v>88</v>
      </c>
      <c r="E206" s="178">
        <v>562.5</v>
      </c>
      <c r="F206" s="178">
        <v>75.7</v>
      </c>
      <c r="G206" s="58">
        <f t="shared" si="3"/>
        <v>13.45777777777778</v>
      </c>
    </row>
    <row r="207" spans="1:7" ht="37.5" customHeight="1">
      <c r="A207" s="23"/>
      <c r="B207" s="52"/>
      <c r="C207" s="133" t="s">
        <v>202</v>
      </c>
      <c r="D207" s="130" t="s">
        <v>89</v>
      </c>
      <c r="E207" s="178">
        <v>1281.2</v>
      </c>
      <c r="F207" s="178">
        <v>129.8</v>
      </c>
      <c r="G207" s="58">
        <f t="shared" si="3"/>
        <v>10.1311270683734</v>
      </c>
    </row>
    <row r="208" spans="1:7" ht="64.5" customHeight="1">
      <c r="A208" s="23"/>
      <c r="B208" s="52"/>
      <c r="C208" s="135" t="s">
        <v>310</v>
      </c>
      <c r="D208" s="130" t="s">
        <v>90</v>
      </c>
      <c r="E208" s="178">
        <v>74745.8</v>
      </c>
      <c r="F208" s="178">
        <v>21237.5</v>
      </c>
      <c r="G208" s="58">
        <f t="shared" si="3"/>
        <v>28.41296768514084</v>
      </c>
    </row>
    <row r="209" spans="1:7" ht="76.5" customHeight="1">
      <c r="A209" s="23"/>
      <c r="B209" s="52"/>
      <c r="C209" s="135" t="s">
        <v>450</v>
      </c>
      <c r="D209" s="130" t="s">
        <v>91</v>
      </c>
      <c r="E209" s="178">
        <v>438.3</v>
      </c>
      <c r="F209" s="178">
        <v>125</v>
      </c>
      <c r="G209" s="58">
        <f t="shared" si="3"/>
        <v>28.519279032626056</v>
      </c>
    </row>
    <row r="210" spans="1:7" ht="64.5" customHeight="1">
      <c r="A210" s="23"/>
      <c r="B210" s="52"/>
      <c r="C210" s="135" t="s">
        <v>311</v>
      </c>
      <c r="D210" s="130" t="s">
        <v>92</v>
      </c>
      <c r="E210" s="178">
        <v>91.9</v>
      </c>
      <c r="F210" s="178">
        <v>14.5</v>
      </c>
      <c r="G210" s="58">
        <f t="shared" si="3"/>
        <v>15.778019586507073</v>
      </c>
    </row>
    <row r="211" spans="1:8" ht="152.25" customHeight="1">
      <c r="A211" s="23"/>
      <c r="B211" s="52"/>
      <c r="C211" s="135" t="s">
        <v>451</v>
      </c>
      <c r="D211" s="130" t="s">
        <v>93</v>
      </c>
      <c r="E211" s="178">
        <v>50741.9</v>
      </c>
      <c r="F211" s="178">
        <v>14830.6</v>
      </c>
      <c r="G211" s="58">
        <f t="shared" si="3"/>
        <v>29.227522028146364</v>
      </c>
      <c r="H211" s="23" t="s">
        <v>0</v>
      </c>
    </row>
    <row r="212" spans="1:7" ht="51" customHeight="1">
      <c r="A212" s="23"/>
      <c r="B212" s="52"/>
      <c r="C212" s="135" t="s">
        <v>297</v>
      </c>
      <c r="D212" s="130" t="s">
        <v>94</v>
      </c>
      <c r="E212" s="176">
        <v>758.3</v>
      </c>
      <c r="F212" s="176">
        <v>189.6</v>
      </c>
      <c r="G212" s="58">
        <f t="shared" si="3"/>
        <v>25.003296848213107</v>
      </c>
    </row>
    <row r="213" spans="1:7" ht="38.25" customHeight="1">
      <c r="A213" s="23"/>
      <c r="B213" s="52"/>
      <c r="C213" s="133" t="s">
        <v>452</v>
      </c>
      <c r="D213" s="130" t="s">
        <v>95</v>
      </c>
      <c r="E213" s="176">
        <v>1112.1</v>
      </c>
      <c r="F213" s="176">
        <v>283.9</v>
      </c>
      <c r="G213" s="58">
        <f t="shared" si="3"/>
        <v>25.528279830950456</v>
      </c>
    </row>
    <row r="214" spans="1:7" ht="63" customHeight="1">
      <c r="A214" s="23"/>
      <c r="B214" s="52"/>
      <c r="C214" s="133" t="s">
        <v>453</v>
      </c>
      <c r="D214" s="130" t="s">
        <v>96</v>
      </c>
      <c r="E214" s="176">
        <v>73.9</v>
      </c>
      <c r="F214" s="176">
        <v>0</v>
      </c>
      <c r="G214" s="58">
        <f t="shared" si="3"/>
        <v>0</v>
      </c>
    </row>
    <row r="215" spans="1:7" ht="52.5" customHeight="1">
      <c r="A215" s="23"/>
      <c r="B215" s="52"/>
      <c r="C215" s="133" t="s">
        <v>283</v>
      </c>
      <c r="D215" s="130" t="s">
        <v>97</v>
      </c>
      <c r="E215" s="176">
        <v>743.6</v>
      </c>
      <c r="F215" s="176">
        <v>233</v>
      </c>
      <c r="G215" s="58">
        <f t="shared" si="3"/>
        <v>31.334050564819794</v>
      </c>
    </row>
    <row r="216" spans="1:7" ht="41.25" customHeight="1">
      <c r="A216" s="23"/>
      <c r="B216" s="52"/>
      <c r="C216" s="133" t="s">
        <v>37</v>
      </c>
      <c r="D216" s="130" t="s">
        <v>98</v>
      </c>
      <c r="E216" s="176">
        <v>9304.7</v>
      </c>
      <c r="F216" s="176">
        <v>2179.4</v>
      </c>
      <c r="G216" s="58">
        <f t="shared" si="3"/>
        <v>23.422571388653047</v>
      </c>
    </row>
    <row r="217" spans="1:7" ht="65.25" customHeight="1">
      <c r="A217" s="23"/>
      <c r="B217" s="52"/>
      <c r="C217" s="135" t="s">
        <v>312</v>
      </c>
      <c r="D217" s="130" t="s">
        <v>99</v>
      </c>
      <c r="E217" s="176">
        <v>1585.9</v>
      </c>
      <c r="F217" s="176">
        <v>0</v>
      </c>
      <c r="G217" s="58">
        <f t="shared" si="3"/>
        <v>0</v>
      </c>
    </row>
    <row r="218" spans="1:7" ht="39.75" customHeight="1">
      <c r="A218" s="23"/>
      <c r="B218" s="52"/>
      <c r="C218" s="135" t="s">
        <v>260</v>
      </c>
      <c r="D218" s="130" t="s">
        <v>100</v>
      </c>
      <c r="E218" s="176">
        <v>6562</v>
      </c>
      <c r="F218" s="176">
        <v>1640</v>
      </c>
      <c r="G218" s="58">
        <f t="shared" si="3"/>
        <v>24.992380371837854</v>
      </c>
    </row>
    <row r="219" spans="1:7" ht="39.75" customHeight="1">
      <c r="A219" s="23"/>
      <c r="B219" s="52"/>
      <c r="C219" s="135" t="s">
        <v>313</v>
      </c>
      <c r="D219" s="130" t="s">
        <v>101</v>
      </c>
      <c r="E219" s="176">
        <v>2500.5</v>
      </c>
      <c r="F219" s="176">
        <v>1000</v>
      </c>
      <c r="G219" s="58">
        <f t="shared" si="3"/>
        <v>39.992001599680066</v>
      </c>
    </row>
    <row r="220" spans="1:7" ht="50.25" customHeight="1">
      <c r="A220" s="23"/>
      <c r="B220" s="52"/>
      <c r="C220" s="135" t="s">
        <v>454</v>
      </c>
      <c r="D220" s="130" t="s">
        <v>102</v>
      </c>
      <c r="E220" s="176">
        <v>1082.4</v>
      </c>
      <c r="F220" s="176">
        <v>0</v>
      </c>
      <c r="G220" s="58">
        <f t="shared" si="3"/>
        <v>0</v>
      </c>
    </row>
    <row r="221" spans="1:7" ht="39.75" customHeight="1">
      <c r="A221" s="23"/>
      <c r="B221" s="52"/>
      <c r="C221" s="120" t="s">
        <v>455</v>
      </c>
      <c r="D221" s="130" t="s">
        <v>103</v>
      </c>
      <c r="E221" s="176">
        <v>311270.4</v>
      </c>
      <c r="F221" s="176">
        <v>74620</v>
      </c>
      <c r="G221" s="58">
        <f t="shared" si="3"/>
        <v>23.972725964306274</v>
      </c>
    </row>
    <row r="222" spans="1:7" ht="51.75" customHeight="1">
      <c r="A222" s="23"/>
      <c r="B222" s="52"/>
      <c r="C222" s="120" t="s">
        <v>261</v>
      </c>
      <c r="D222" s="130" t="s">
        <v>104</v>
      </c>
      <c r="E222" s="176">
        <v>49.8</v>
      </c>
      <c r="F222" s="176">
        <v>12.5</v>
      </c>
      <c r="G222" s="58">
        <f t="shared" si="3"/>
        <v>25.100401606425706</v>
      </c>
    </row>
    <row r="223" spans="1:7" ht="18" customHeight="1">
      <c r="A223" s="23"/>
      <c r="B223" s="52"/>
      <c r="C223" s="224" t="s">
        <v>2</v>
      </c>
      <c r="D223" s="130" t="s">
        <v>105</v>
      </c>
      <c r="E223" s="178">
        <v>1130.4</v>
      </c>
      <c r="F223" s="178">
        <v>0</v>
      </c>
      <c r="G223" s="58">
        <f t="shared" si="3"/>
        <v>0</v>
      </c>
    </row>
    <row r="224" spans="1:7" ht="17.25" customHeight="1">
      <c r="A224" s="23"/>
      <c r="B224" s="52"/>
      <c r="C224" s="225"/>
      <c r="D224" s="130" t="s">
        <v>106</v>
      </c>
      <c r="E224" s="178">
        <v>2113.6</v>
      </c>
      <c r="F224" s="178">
        <v>0</v>
      </c>
      <c r="G224" s="58">
        <f t="shared" si="3"/>
        <v>0</v>
      </c>
    </row>
    <row r="225" spans="1:7" ht="18.75" customHeight="1">
      <c r="A225" s="23"/>
      <c r="B225" s="52"/>
      <c r="C225" s="226"/>
      <c r="D225" s="130" t="s">
        <v>107</v>
      </c>
      <c r="E225" s="178">
        <v>13000</v>
      </c>
      <c r="F225" s="178">
        <v>0</v>
      </c>
      <c r="G225" s="58">
        <f t="shared" si="3"/>
        <v>0</v>
      </c>
    </row>
    <row r="226" spans="1:7" ht="24" customHeight="1">
      <c r="A226" s="23"/>
      <c r="B226" s="52"/>
      <c r="C226" s="224" t="s">
        <v>269</v>
      </c>
      <c r="D226" s="130" t="s">
        <v>108</v>
      </c>
      <c r="E226" s="178">
        <v>2273.1</v>
      </c>
      <c r="F226" s="178">
        <v>805.5</v>
      </c>
      <c r="G226" s="58">
        <f t="shared" si="3"/>
        <v>35.436188465091725</v>
      </c>
    </row>
    <row r="227" spans="1:7" ht="15" customHeight="1">
      <c r="A227" s="23"/>
      <c r="B227" s="52"/>
      <c r="C227" s="227"/>
      <c r="D227" s="130" t="s">
        <v>109</v>
      </c>
      <c r="E227" s="178">
        <v>26141.2</v>
      </c>
      <c r="F227" s="178">
        <v>9262.6</v>
      </c>
      <c r="G227" s="58">
        <f t="shared" si="3"/>
        <v>35.43295640597983</v>
      </c>
    </row>
    <row r="228" spans="1:7" ht="38.25" customHeight="1">
      <c r="A228" s="23"/>
      <c r="B228" s="52"/>
      <c r="C228" s="120" t="s">
        <v>349</v>
      </c>
      <c r="D228" s="130" t="s">
        <v>456</v>
      </c>
      <c r="E228" s="178">
        <v>6.8</v>
      </c>
      <c r="F228" s="178">
        <v>0</v>
      </c>
      <c r="G228" s="58">
        <f t="shared" si="3"/>
        <v>0</v>
      </c>
    </row>
    <row r="229" spans="1:7" ht="24.75" customHeight="1">
      <c r="A229" s="23"/>
      <c r="B229" s="52"/>
      <c r="C229" s="120" t="s">
        <v>1</v>
      </c>
      <c r="D229" s="130" t="s">
        <v>110</v>
      </c>
      <c r="E229" s="178">
        <v>635.6</v>
      </c>
      <c r="F229" s="178">
        <v>165.6</v>
      </c>
      <c r="G229" s="58">
        <f t="shared" si="3"/>
        <v>26.05412208936438</v>
      </c>
    </row>
    <row r="230" spans="1:7" ht="63.75" customHeight="1">
      <c r="A230" s="23"/>
      <c r="B230" s="54"/>
      <c r="C230" s="145" t="s">
        <v>350</v>
      </c>
      <c r="D230" s="130" t="s">
        <v>111</v>
      </c>
      <c r="E230" s="178">
        <v>40095.6</v>
      </c>
      <c r="F230" s="178">
        <v>7876</v>
      </c>
      <c r="G230" s="58">
        <f t="shared" si="3"/>
        <v>19.64305310308363</v>
      </c>
    </row>
    <row r="231" spans="1:7" ht="37.5" customHeight="1">
      <c r="A231" s="23"/>
      <c r="B231" s="54"/>
      <c r="C231" s="137" t="s">
        <v>307</v>
      </c>
      <c r="D231" s="130" t="s">
        <v>112</v>
      </c>
      <c r="E231" s="178">
        <v>58.9</v>
      </c>
      <c r="F231" s="178">
        <v>17.4</v>
      </c>
      <c r="G231" s="58">
        <f t="shared" si="3"/>
        <v>29.54159592529711</v>
      </c>
    </row>
    <row r="232" spans="1:7" ht="37.5" customHeight="1">
      <c r="A232" s="23"/>
      <c r="B232" s="54"/>
      <c r="C232" s="137" t="s">
        <v>351</v>
      </c>
      <c r="D232" s="130" t="s">
        <v>113</v>
      </c>
      <c r="E232" s="178">
        <v>677.9</v>
      </c>
      <c r="F232" s="178">
        <v>200.4</v>
      </c>
      <c r="G232" s="58">
        <f t="shared" si="3"/>
        <v>29.561882283522646</v>
      </c>
    </row>
    <row r="233" spans="1:7" ht="41.25" customHeight="1">
      <c r="A233" s="23"/>
      <c r="B233" s="54"/>
      <c r="C233" s="137" t="s">
        <v>229</v>
      </c>
      <c r="D233" s="130" t="s">
        <v>457</v>
      </c>
      <c r="E233" s="178">
        <v>95776.4</v>
      </c>
      <c r="F233" s="178">
        <v>11785</v>
      </c>
      <c r="G233" s="58">
        <f t="shared" si="3"/>
        <v>12.304701366933818</v>
      </c>
    </row>
    <row r="234" spans="1:7" ht="17.25" customHeight="1">
      <c r="A234" s="23"/>
      <c r="B234" s="54" t="s">
        <v>126</v>
      </c>
      <c r="C234" s="12" t="s">
        <v>38</v>
      </c>
      <c r="D234" s="185" t="s">
        <v>459</v>
      </c>
      <c r="E234" s="180">
        <f>E235</f>
        <v>1250</v>
      </c>
      <c r="F234" s="180">
        <f>F235</f>
        <v>181.1</v>
      </c>
      <c r="G234" s="88">
        <v>0</v>
      </c>
    </row>
    <row r="235" spans="1:7" ht="39" customHeight="1">
      <c r="A235" s="23"/>
      <c r="B235" s="54"/>
      <c r="C235" s="21" t="s">
        <v>458</v>
      </c>
      <c r="D235" s="51" t="s">
        <v>460</v>
      </c>
      <c r="E235" s="181">
        <v>1250</v>
      </c>
      <c r="F235" s="181">
        <v>181.1</v>
      </c>
      <c r="G235" s="58">
        <f t="shared" si="3"/>
        <v>14.488000000000001</v>
      </c>
    </row>
    <row r="236" spans="1:7" ht="24" customHeight="1">
      <c r="A236" s="23"/>
      <c r="B236" s="54" t="s">
        <v>352</v>
      </c>
      <c r="C236" s="55" t="s">
        <v>314</v>
      </c>
      <c r="D236" s="193" t="s">
        <v>315</v>
      </c>
      <c r="E236" s="182">
        <f>E237</f>
        <v>82900.8</v>
      </c>
      <c r="F236" s="182"/>
      <c r="G236" s="89">
        <f t="shared" si="3"/>
        <v>0</v>
      </c>
    </row>
    <row r="237" spans="1:7" ht="18" customHeight="1">
      <c r="A237" s="23"/>
      <c r="B237" s="52"/>
      <c r="C237" s="56" t="s">
        <v>316</v>
      </c>
      <c r="D237" s="51" t="s">
        <v>317</v>
      </c>
      <c r="E237" s="183">
        <v>82900.8</v>
      </c>
      <c r="F237" s="183">
        <v>0</v>
      </c>
      <c r="G237" s="58">
        <f t="shared" si="3"/>
        <v>0</v>
      </c>
    </row>
    <row r="238" spans="1:7" ht="39.75" customHeight="1">
      <c r="A238" s="153"/>
      <c r="B238" s="149" t="s">
        <v>353</v>
      </c>
      <c r="C238" s="150" t="s">
        <v>157</v>
      </c>
      <c r="D238" s="151" t="s">
        <v>318</v>
      </c>
      <c r="E238" s="178">
        <v>0</v>
      </c>
      <c r="F238" s="178">
        <v>0</v>
      </c>
      <c r="G238" s="58">
        <v>0</v>
      </c>
    </row>
    <row r="239" spans="1:7" ht="39.75" customHeight="1">
      <c r="A239" s="153"/>
      <c r="B239" s="149" t="s">
        <v>320</v>
      </c>
      <c r="C239" s="150" t="s">
        <v>319</v>
      </c>
      <c r="D239" s="152" t="s">
        <v>230</v>
      </c>
      <c r="E239" s="178">
        <v>-551.2</v>
      </c>
      <c r="F239" s="178">
        <v>-551.2</v>
      </c>
      <c r="G239" s="58">
        <f>F239/E239*100</f>
        <v>100</v>
      </c>
    </row>
    <row r="240" spans="1:7" ht="15.75" customHeight="1">
      <c r="A240" s="23"/>
      <c r="B240" s="65"/>
      <c r="C240" s="104"/>
      <c r="D240" s="105"/>
      <c r="E240" s="106"/>
      <c r="F240" s="106"/>
      <c r="G240" s="106"/>
    </row>
    <row r="241" spans="1:7" ht="14.25" customHeight="1">
      <c r="A241" s="1"/>
      <c r="B241" s="65"/>
      <c r="C241" s="107"/>
      <c r="D241" s="108"/>
      <c r="E241" s="109"/>
      <c r="F241" s="110"/>
      <c r="G241" s="111"/>
    </row>
    <row r="242" spans="1:7" ht="13.5" customHeight="1">
      <c r="A242" s="1"/>
      <c r="B242" s="65"/>
      <c r="C242" s="107"/>
      <c r="D242" s="108"/>
      <c r="E242" s="109"/>
      <c r="F242" s="110"/>
      <c r="G242" s="111"/>
    </row>
    <row r="243" spans="1:7" ht="13.5" customHeight="1">
      <c r="A243" s="1"/>
      <c r="B243" s="65"/>
      <c r="C243" s="107"/>
      <c r="D243" s="108"/>
      <c r="E243" s="109"/>
      <c r="F243" s="110"/>
      <c r="G243" s="111"/>
    </row>
    <row r="244" spans="1:7" ht="16.5" customHeight="1">
      <c r="A244" s="1"/>
      <c r="B244" s="65"/>
      <c r="C244" s="159"/>
      <c r="E244" s="196"/>
      <c r="F244" s="148"/>
      <c r="G244" s="111"/>
    </row>
    <row r="245" spans="1:7" ht="17.25" customHeight="1">
      <c r="A245" s="1"/>
      <c r="B245" s="65"/>
      <c r="C245" s="159"/>
      <c r="E245" s="196"/>
      <c r="F245" s="148"/>
      <c r="G245" s="111"/>
    </row>
    <row r="246" spans="1:7" ht="17.25" customHeight="1">
      <c r="A246" s="1"/>
      <c r="B246" s="65"/>
      <c r="C246" s="159"/>
      <c r="E246" s="196"/>
      <c r="F246" s="148"/>
      <c r="G246" s="111"/>
    </row>
    <row r="247" spans="1:7" ht="17.25" customHeight="1">
      <c r="A247" s="1"/>
      <c r="B247" s="65"/>
      <c r="C247" s="159"/>
      <c r="E247" s="196"/>
      <c r="F247" s="148"/>
      <c r="G247" s="111"/>
    </row>
    <row r="248" spans="1:7" ht="35.25" customHeight="1">
      <c r="A248" s="1"/>
      <c r="B248" s="65"/>
      <c r="C248" s="159"/>
      <c r="E248" s="196"/>
      <c r="F248" s="148"/>
      <c r="G248" s="111"/>
    </row>
    <row r="249" spans="1:7" ht="23.25" customHeight="1">
      <c r="A249" s="1"/>
      <c r="B249" s="65"/>
      <c r="C249" s="159"/>
      <c r="E249" s="196"/>
      <c r="F249" s="148"/>
      <c r="G249" s="111"/>
    </row>
    <row r="250" spans="1:7" ht="372.75" customHeight="1">
      <c r="A250" s="1"/>
      <c r="B250" s="65"/>
      <c r="C250" s="159"/>
      <c r="E250" s="196"/>
      <c r="F250" s="148"/>
      <c r="G250" s="111"/>
    </row>
    <row r="251" spans="1:7" ht="36.75" customHeight="1">
      <c r="A251" s="1"/>
      <c r="B251" s="65"/>
      <c r="C251" s="159"/>
      <c r="E251" s="196"/>
      <c r="F251" s="148"/>
      <c r="G251" s="111"/>
    </row>
    <row r="252" spans="1:7" ht="54" customHeight="1">
      <c r="A252" s="1"/>
      <c r="B252" s="65"/>
      <c r="C252" s="159"/>
      <c r="E252" s="196"/>
      <c r="F252" s="148"/>
      <c r="G252" s="111"/>
    </row>
    <row r="253" spans="1:7" ht="58.5" customHeight="1">
      <c r="A253" s="1"/>
      <c r="B253" s="65"/>
      <c r="C253" s="159"/>
      <c r="E253" s="196"/>
      <c r="F253" s="148"/>
      <c r="G253" s="111"/>
    </row>
    <row r="254" spans="1:7" ht="48.75" customHeight="1">
      <c r="A254" s="1"/>
      <c r="B254" s="65"/>
      <c r="C254" s="159"/>
      <c r="E254" s="196"/>
      <c r="F254" s="148"/>
      <c r="G254" s="111"/>
    </row>
    <row r="255" spans="1:7" ht="7.5" customHeight="1">
      <c r="A255" s="1"/>
      <c r="B255" s="65"/>
      <c r="C255" s="159"/>
      <c r="E255" s="196"/>
      <c r="F255" s="148"/>
      <c r="G255" s="111"/>
    </row>
    <row r="256" spans="3:9" ht="18.75" customHeight="1">
      <c r="C256" s="4"/>
      <c r="D256" s="5"/>
      <c r="E256"/>
      <c r="F256" s="228" t="s">
        <v>257</v>
      </c>
      <c r="G256" s="229"/>
      <c r="H256" s="112"/>
      <c r="I256" s="112"/>
    </row>
    <row r="257" spans="3:9" ht="64.5" customHeight="1">
      <c r="C257" s="4"/>
      <c r="D257" s="230" t="s">
        <v>464</v>
      </c>
      <c r="E257" s="208"/>
      <c r="F257" s="208"/>
      <c r="G257" s="208"/>
      <c r="H257" s="112"/>
      <c r="I257" s="112"/>
    </row>
    <row r="258" spans="3:9" ht="18.75" customHeight="1">
      <c r="C258" s="4"/>
      <c r="D258" s="5"/>
      <c r="F258" s="231"/>
      <c r="G258" s="231"/>
      <c r="H258" s="112"/>
      <c r="I258" s="112"/>
    </row>
    <row r="259" spans="3:9" ht="19.5" customHeight="1">
      <c r="C259" s="232" t="s">
        <v>481</v>
      </c>
      <c r="D259" s="233"/>
      <c r="E259" s="233"/>
      <c r="F259" s="233"/>
      <c r="G259" s="234"/>
      <c r="H259" s="112"/>
      <c r="I259" s="112"/>
    </row>
    <row r="260" spans="3:9" ht="18.75" customHeight="1">
      <c r="C260" s="232" t="s">
        <v>479</v>
      </c>
      <c r="D260" s="232"/>
      <c r="E260" s="232"/>
      <c r="F260" s="232"/>
      <c r="G260" s="232"/>
      <c r="H260" s="112"/>
      <c r="I260" s="112"/>
    </row>
    <row r="261" spans="3:9" ht="18.75" customHeight="1">
      <c r="C261" s="232" t="s">
        <v>480</v>
      </c>
      <c r="D261" s="232"/>
      <c r="E261" s="232"/>
      <c r="F261" s="232"/>
      <c r="G261" s="232"/>
      <c r="H261" s="112"/>
      <c r="I261" s="112"/>
    </row>
    <row r="262" spans="3:9" ht="21.75" customHeight="1">
      <c r="C262" s="237"/>
      <c r="D262" s="237"/>
      <c r="E262" s="237"/>
      <c r="F262" s="237"/>
      <c r="G262" s="237"/>
      <c r="H262" s="112"/>
      <c r="I262" s="112"/>
    </row>
    <row r="263" spans="3:9" ht="51" customHeight="1">
      <c r="C263" s="14" t="s">
        <v>36</v>
      </c>
      <c r="D263" s="18" t="s">
        <v>160</v>
      </c>
      <c r="E263" s="156" t="s">
        <v>461</v>
      </c>
      <c r="F263" s="18" t="s">
        <v>531</v>
      </c>
      <c r="G263" s="157" t="s">
        <v>356</v>
      </c>
      <c r="H263" s="112"/>
      <c r="I263" s="112"/>
    </row>
    <row r="264" spans="3:9" ht="18.75" customHeight="1">
      <c r="C264" s="117" t="s">
        <v>55</v>
      </c>
      <c r="D264" s="118"/>
      <c r="E264" s="115">
        <f>E265</f>
        <v>49030.90000000037</v>
      </c>
      <c r="F264" s="116">
        <f>F265</f>
        <v>6315.0999999999985</v>
      </c>
      <c r="G264" s="154">
        <f>F264/E264*100</f>
        <v>12.879837000748406</v>
      </c>
      <c r="H264" s="112"/>
      <c r="I264" s="112"/>
    </row>
    <row r="265" spans="3:9" ht="29.25" customHeight="1">
      <c r="C265" s="19" t="s">
        <v>465</v>
      </c>
      <c r="D265" s="40" t="s">
        <v>143</v>
      </c>
      <c r="E265" s="90">
        <f>E266+E271+E281+E276</f>
        <v>49030.90000000037</v>
      </c>
      <c r="F265" s="90">
        <f>F266+F271+F281+F276</f>
        <v>6315.0999999999985</v>
      </c>
      <c r="G265" s="158">
        <f aca="true" t="shared" si="4" ref="G265:G286">F265/E265*100</f>
        <v>12.879837000748406</v>
      </c>
      <c r="H265" s="112"/>
      <c r="I265" s="112"/>
    </row>
    <row r="266" spans="3:9" ht="27.75" customHeight="1">
      <c r="C266" s="7" t="s">
        <v>56</v>
      </c>
      <c r="D266" s="40" t="s">
        <v>144</v>
      </c>
      <c r="E266" s="90">
        <f>E267+E269</f>
        <v>74715.5</v>
      </c>
      <c r="F266" s="119">
        <f>F267+F269</f>
        <v>0</v>
      </c>
      <c r="G266" s="158">
        <f t="shared" si="4"/>
        <v>0</v>
      </c>
      <c r="H266" s="112"/>
      <c r="I266" s="112"/>
    </row>
    <row r="267" spans="3:9" ht="30.75" customHeight="1">
      <c r="C267" s="7" t="s">
        <v>57</v>
      </c>
      <c r="D267" s="40" t="s">
        <v>135</v>
      </c>
      <c r="E267" s="90">
        <f>E268</f>
        <v>247715.5</v>
      </c>
      <c r="F267" s="90">
        <f>F268</f>
        <v>0</v>
      </c>
      <c r="G267" s="158">
        <f t="shared" si="4"/>
        <v>0</v>
      </c>
      <c r="H267" s="112"/>
      <c r="I267" s="112"/>
    </row>
    <row r="268" spans="3:9" ht="27.75" customHeight="1">
      <c r="C268" s="7" t="s">
        <v>114</v>
      </c>
      <c r="D268" s="40" t="s">
        <v>145</v>
      </c>
      <c r="E268" s="90">
        <v>247715.5</v>
      </c>
      <c r="F268" s="90">
        <v>0</v>
      </c>
      <c r="G268" s="158">
        <f t="shared" si="4"/>
        <v>0</v>
      </c>
      <c r="H268" s="112"/>
      <c r="I268" s="112"/>
    </row>
    <row r="269" spans="3:9" ht="28.5" customHeight="1">
      <c r="C269" s="7" t="s">
        <v>115</v>
      </c>
      <c r="D269" s="40" t="s">
        <v>136</v>
      </c>
      <c r="E269" s="90">
        <f>E270</f>
        <v>-173000</v>
      </c>
      <c r="F269" s="90">
        <f>F270</f>
        <v>0</v>
      </c>
      <c r="G269" s="158">
        <f t="shared" si="4"/>
        <v>0</v>
      </c>
      <c r="H269" s="112"/>
      <c r="I269" s="112"/>
    </row>
    <row r="270" spans="3:9" ht="28.5" customHeight="1">
      <c r="C270" s="7" t="s">
        <v>116</v>
      </c>
      <c r="D270" s="40" t="s">
        <v>146</v>
      </c>
      <c r="E270" s="90">
        <v>-173000</v>
      </c>
      <c r="F270" s="90">
        <v>0</v>
      </c>
      <c r="G270" s="158">
        <f t="shared" si="4"/>
        <v>0</v>
      </c>
      <c r="H270" s="112"/>
      <c r="I270" s="112"/>
    </row>
    <row r="271" spans="3:9" ht="28.5" customHeight="1">
      <c r="C271" s="7" t="s">
        <v>473</v>
      </c>
      <c r="D271" s="40" t="s">
        <v>137</v>
      </c>
      <c r="E271" s="90">
        <f>E272+E274</f>
        <v>-26715.5</v>
      </c>
      <c r="F271" s="90">
        <f>F272+F274</f>
        <v>-3628.4</v>
      </c>
      <c r="G271" s="158">
        <f t="shared" si="4"/>
        <v>13.581628642548333</v>
      </c>
      <c r="H271" s="112"/>
      <c r="I271" s="112"/>
    </row>
    <row r="272" spans="3:9" ht="37.5" customHeight="1">
      <c r="C272" s="7" t="s">
        <v>474</v>
      </c>
      <c r="D272" s="40" t="s">
        <v>138</v>
      </c>
      <c r="E272" s="90">
        <f>E273</f>
        <v>0</v>
      </c>
      <c r="F272" s="90">
        <f>F273</f>
        <v>0</v>
      </c>
      <c r="G272" s="158">
        <v>0</v>
      </c>
      <c r="H272" s="112"/>
      <c r="I272" s="112"/>
    </row>
    <row r="273" spans="3:9" ht="38.25" customHeight="1">
      <c r="C273" s="7" t="s">
        <v>475</v>
      </c>
      <c r="D273" s="40" t="s">
        <v>147</v>
      </c>
      <c r="E273" s="90">
        <v>0</v>
      </c>
      <c r="F273" s="90">
        <v>0</v>
      </c>
      <c r="G273" s="158">
        <v>0</v>
      </c>
      <c r="H273" s="112"/>
      <c r="I273" s="112"/>
    </row>
    <row r="274" spans="3:9" ht="28.5" customHeight="1">
      <c r="C274" s="7" t="s">
        <v>476</v>
      </c>
      <c r="D274" s="40" t="s">
        <v>148</v>
      </c>
      <c r="E274" s="90">
        <f>E275</f>
        <v>-26715.5</v>
      </c>
      <c r="F274" s="90">
        <f>F275</f>
        <v>-3628.4</v>
      </c>
      <c r="G274" s="158">
        <f t="shared" si="4"/>
        <v>13.581628642548333</v>
      </c>
      <c r="H274" s="112"/>
      <c r="I274" s="112"/>
    </row>
    <row r="275" spans="3:9" ht="40.5" customHeight="1">
      <c r="C275" s="7" t="s">
        <v>477</v>
      </c>
      <c r="D275" s="40" t="s">
        <v>140</v>
      </c>
      <c r="E275" s="90">
        <v>-26715.5</v>
      </c>
      <c r="F275" s="90">
        <v>-3628.4</v>
      </c>
      <c r="G275" s="158">
        <f t="shared" si="4"/>
        <v>13.581628642548333</v>
      </c>
      <c r="H275" s="112"/>
      <c r="I275" s="112"/>
    </row>
    <row r="276" spans="3:9" ht="33" customHeight="1">
      <c r="C276" s="24" t="s">
        <v>265</v>
      </c>
      <c r="D276" s="45" t="s">
        <v>149</v>
      </c>
      <c r="E276" s="90">
        <f aca="true" t="shared" si="5" ref="E276:F279">E277</f>
        <v>0</v>
      </c>
      <c r="F276" s="90">
        <f t="shared" si="5"/>
        <v>28500</v>
      </c>
      <c r="G276" s="158">
        <v>0</v>
      </c>
      <c r="H276" s="112"/>
      <c r="I276" s="112"/>
    </row>
    <row r="277" spans="3:9" ht="33.75" customHeight="1">
      <c r="C277" s="24" t="s">
        <v>266</v>
      </c>
      <c r="D277" s="45" t="s">
        <v>150</v>
      </c>
      <c r="E277" s="90">
        <f t="shared" si="5"/>
        <v>0</v>
      </c>
      <c r="F277" s="90">
        <f t="shared" si="5"/>
        <v>28500</v>
      </c>
      <c r="G277" s="158">
        <v>0</v>
      </c>
      <c r="H277" s="112"/>
      <c r="I277" s="112"/>
    </row>
    <row r="278" spans="3:9" ht="46.5" customHeight="1">
      <c r="C278" s="24" t="s">
        <v>264</v>
      </c>
      <c r="D278" s="45" t="s">
        <v>151</v>
      </c>
      <c r="E278" s="90">
        <f t="shared" si="5"/>
        <v>0</v>
      </c>
      <c r="F278" s="90">
        <f t="shared" si="5"/>
        <v>28500</v>
      </c>
      <c r="G278" s="158">
        <v>0</v>
      </c>
      <c r="H278" s="112"/>
      <c r="I278" s="112"/>
    </row>
    <row r="279" spans="3:9" ht="54" customHeight="1">
      <c r="C279" s="24" t="s">
        <v>263</v>
      </c>
      <c r="D279" s="45" t="s">
        <v>152</v>
      </c>
      <c r="E279" s="90">
        <f t="shared" si="5"/>
        <v>0</v>
      </c>
      <c r="F279" s="90">
        <f t="shared" si="5"/>
        <v>28500</v>
      </c>
      <c r="G279" s="158">
        <v>0</v>
      </c>
      <c r="H279" s="112"/>
      <c r="I279" s="112"/>
    </row>
    <row r="280" spans="3:9" ht="35.25" customHeight="1">
      <c r="C280" s="24" t="s">
        <v>267</v>
      </c>
      <c r="D280" s="45" t="s">
        <v>153</v>
      </c>
      <c r="E280" s="90">
        <v>0</v>
      </c>
      <c r="F280" s="90">
        <v>28500</v>
      </c>
      <c r="G280" s="158">
        <v>0</v>
      </c>
      <c r="H280" s="112"/>
      <c r="I280" s="112"/>
    </row>
    <row r="281" spans="3:9" ht="26.25" customHeight="1">
      <c r="C281" s="24" t="s">
        <v>50</v>
      </c>
      <c r="D281" s="46" t="s">
        <v>244</v>
      </c>
      <c r="E281" s="90">
        <f>E285+E282</f>
        <v>1030.9000000003725</v>
      </c>
      <c r="F281" s="90">
        <f>F285+F282</f>
        <v>-18556.5</v>
      </c>
      <c r="G281" s="158">
        <f t="shared" si="4"/>
        <v>-1800.029100785071</v>
      </c>
      <c r="H281" s="112"/>
      <c r="I281" s="112"/>
    </row>
    <row r="282" spans="3:9" ht="29.25" customHeight="1">
      <c r="C282" s="7" t="s">
        <v>166</v>
      </c>
      <c r="D282" s="40" t="s">
        <v>466</v>
      </c>
      <c r="E282" s="90">
        <v>-2202576.3</v>
      </c>
      <c r="F282" s="90">
        <v>-460795.5</v>
      </c>
      <c r="G282" s="158">
        <f t="shared" si="4"/>
        <v>20.92075084981165</v>
      </c>
      <c r="H282" s="112"/>
      <c r="I282" s="112"/>
    </row>
    <row r="283" spans="3:9" ht="32.25" customHeight="1" hidden="1">
      <c r="C283" s="15" t="s">
        <v>162</v>
      </c>
      <c r="D283" s="43" t="s">
        <v>163</v>
      </c>
      <c r="E283" s="91"/>
      <c r="F283" s="91"/>
      <c r="G283" s="158" t="e">
        <f t="shared" si="4"/>
        <v>#DIV/0!</v>
      </c>
      <c r="H283" s="112"/>
      <c r="I283" s="112"/>
    </row>
    <row r="284" spans="3:9" ht="17.25" customHeight="1" hidden="1">
      <c r="C284" s="15" t="s">
        <v>164</v>
      </c>
      <c r="D284" s="43" t="s">
        <v>165</v>
      </c>
      <c r="E284" s="91"/>
      <c r="F284" s="91"/>
      <c r="G284" s="158" t="e">
        <f t="shared" si="4"/>
        <v>#DIV/0!</v>
      </c>
      <c r="H284" s="112"/>
      <c r="I284" s="112"/>
    </row>
    <row r="285" spans="3:9" ht="27" customHeight="1">
      <c r="C285" s="7" t="s">
        <v>161</v>
      </c>
      <c r="D285" s="44" t="s">
        <v>467</v>
      </c>
      <c r="E285" s="90">
        <v>2203607.2</v>
      </c>
      <c r="F285" s="90">
        <v>442239</v>
      </c>
      <c r="G285" s="158">
        <f t="shared" si="4"/>
        <v>20.068867083026408</v>
      </c>
      <c r="H285" s="112"/>
      <c r="I285" s="112"/>
    </row>
    <row r="286" spans="3:9" ht="19.5" customHeight="1">
      <c r="C286" s="17" t="s">
        <v>190</v>
      </c>
      <c r="D286" s="47"/>
      <c r="E286" s="115">
        <f>E265</f>
        <v>49030.90000000037</v>
      </c>
      <c r="F286" s="115">
        <f>F265</f>
        <v>6315.0999999999985</v>
      </c>
      <c r="G286" s="155">
        <f t="shared" si="4"/>
        <v>12.879837000748406</v>
      </c>
      <c r="H286" s="112"/>
      <c r="I286" s="112"/>
    </row>
    <row r="287" spans="3:9" ht="18.75" customHeight="1">
      <c r="C287" s="159"/>
      <c r="E287" s="196"/>
      <c r="F287" s="148"/>
      <c r="G287" s="62"/>
      <c r="H287" s="112"/>
      <c r="I287" s="112"/>
    </row>
    <row r="288" spans="3:9" ht="106.5" customHeight="1">
      <c r="C288" s="159"/>
      <c r="E288" s="196"/>
      <c r="F288" s="148"/>
      <c r="G288" s="62"/>
      <c r="H288" s="112"/>
      <c r="I288" s="112"/>
    </row>
    <row r="289" spans="7:9" ht="61.5" customHeight="1">
      <c r="G289" s="62"/>
      <c r="H289" s="112"/>
      <c r="I289" s="112"/>
    </row>
    <row r="290" spans="7:9" ht="44.25" customHeight="1">
      <c r="G290" s="62"/>
      <c r="H290" s="112"/>
      <c r="I290" s="112"/>
    </row>
    <row r="291" spans="3:9" ht="31.5" customHeight="1">
      <c r="C291" s="16"/>
      <c r="D291" s="35"/>
      <c r="E291" s="92"/>
      <c r="F291" s="93"/>
      <c r="G291" s="62"/>
      <c r="H291" s="112"/>
      <c r="I291" s="112"/>
    </row>
    <row r="292" spans="3:9" ht="7.5" customHeight="1" hidden="1">
      <c r="C292" s="16"/>
      <c r="D292" s="35"/>
      <c r="E292" s="92"/>
      <c r="F292" s="93"/>
      <c r="G292" s="62"/>
      <c r="H292" s="112"/>
      <c r="I292" s="112"/>
    </row>
    <row r="293" spans="3:9" ht="84.75" customHeight="1" hidden="1">
      <c r="C293" s="16"/>
      <c r="D293" s="35"/>
      <c r="E293" s="92"/>
      <c r="F293" s="93"/>
      <c r="G293" s="62"/>
      <c r="H293" s="112"/>
      <c r="I293" s="112"/>
    </row>
    <row r="294" spans="3:9" ht="30" customHeight="1" hidden="1">
      <c r="C294" s="16"/>
      <c r="D294" s="35"/>
      <c r="E294" s="92"/>
      <c r="F294" s="93"/>
      <c r="G294" s="62"/>
      <c r="H294" s="112"/>
      <c r="I294" s="112"/>
    </row>
    <row r="295" spans="3:9" ht="61.5" customHeight="1" hidden="1">
      <c r="C295" s="16"/>
      <c r="D295" s="35"/>
      <c r="E295" s="92"/>
      <c r="F295" s="93"/>
      <c r="G295" s="62"/>
      <c r="H295" s="112"/>
      <c r="I295" s="112"/>
    </row>
    <row r="296" spans="5:9" ht="43.5" customHeight="1" hidden="1">
      <c r="E296" s="71"/>
      <c r="F296" s="238"/>
      <c r="G296" s="238"/>
      <c r="H296" s="112"/>
      <c r="I296" s="112"/>
    </row>
    <row r="297" spans="5:9" ht="12.75" customHeight="1" hidden="1">
      <c r="E297" s="94"/>
      <c r="F297" s="239"/>
      <c r="G297" s="239"/>
      <c r="H297" s="113"/>
      <c r="I297" s="113"/>
    </row>
    <row r="298" spans="5:9" ht="33" customHeight="1">
      <c r="E298" s="239"/>
      <c r="F298" s="231"/>
      <c r="G298" s="231"/>
      <c r="H298" s="61"/>
      <c r="I298" s="112"/>
    </row>
    <row r="299" spans="5:9" ht="18.75" customHeight="1">
      <c r="E299"/>
      <c r="F299" s="228" t="s">
        <v>258</v>
      </c>
      <c r="G299" s="229"/>
      <c r="H299" s="112"/>
      <c r="I299" s="112"/>
    </row>
    <row r="300" spans="4:9" ht="56.25" customHeight="1">
      <c r="D300" s="230" t="s">
        <v>464</v>
      </c>
      <c r="E300" s="208"/>
      <c r="F300" s="208"/>
      <c r="G300" s="208"/>
      <c r="H300" s="112"/>
      <c r="I300" s="112"/>
    </row>
    <row r="301" spans="5:9" ht="12.75">
      <c r="E301" s="71"/>
      <c r="F301" s="65"/>
      <c r="G301" s="65"/>
      <c r="H301" s="112"/>
      <c r="I301" s="112"/>
    </row>
    <row r="302" spans="3:9" ht="21" customHeight="1">
      <c r="C302" s="235" t="s">
        <v>481</v>
      </c>
      <c r="D302" s="235"/>
      <c r="E302" s="235"/>
      <c r="F302" s="235"/>
      <c r="G302" s="235"/>
      <c r="H302" s="112"/>
      <c r="I302" s="112"/>
    </row>
    <row r="303" spans="3:9" ht="19.5" customHeight="1">
      <c r="C303" s="232" t="s">
        <v>482</v>
      </c>
      <c r="D303" s="236"/>
      <c r="E303" s="236"/>
      <c r="F303" s="236"/>
      <c r="G303" s="236"/>
      <c r="H303" s="13"/>
      <c r="I303" s="112"/>
    </row>
    <row r="304" spans="7:9" ht="19.5" customHeight="1">
      <c r="G304" s="62"/>
      <c r="H304" s="112"/>
      <c r="I304" s="112"/>
    </row>
    <row r="305" spans="3:9" ht="60" customHeight="1">
      <c r="C305" s="14" t="s">
        <v>6</v>
      </c>
      <c r="D305" s="18" t="s">
        <v>160</v>
      </c>
      <c r="E305" s="156" t="s">
        <v>461</v>
      </c>
      <c r="F305" s="18" t="s">
        <v>531</v>
      </c>
      <c r="G305" s="157" t="s">
        <v>356</v>
      </c>
      <c r="H305" s="112"/>
      <c r="I305" s="112"/>
    </row>
    <row r="306" spans="3:9" ht="16.5" customHeight="1">
      <c r="C306" s="7" t="s">
        <v>56</v>
      </c>
      <c r="D306" s="40" t="s">
        <v>130</v>
      </c>
      <c r="E306" s="95">
        <f>E307+E309</f>
        <v>74715.5</v>
      </c>
      <c r="F306" s="95">
        <f>F307+F309</f>
        <v>0</v>
      </c>
      <c r="G306" s="158">
        <f aca="true" t="shared" si="6" ref="G306:G324">F306/E306*100</f>
        <v>0</v>
      </c>
      <c r="H306" s="112"/>
      <c r="I306" s="112"/>
    </row>
    <row r="307" spans="3:9" ht="25.5">
      <c r="C307" s="7" t="s">
        <v>57</v>
      </c>
      <c r="D307" s="40" t="s">
        <v>135</v>
      </c>
      <c r="E307" s="95">
        <f>E308</f>
        <v>247715.5</v>
      </c>
      <c r="F307" s="96">
        <f>F308</f>
        <v>0</v>
      </c>
      <c r="G307" s="158">
        <f t="shared" si="6"/>
        <v>0</v>
      </c>
      <c r="H307" s="112"/>
      <c r="I307" s="112"/>
    </row>
    <row r="308" spans="3:9" ht="25.5">
      <c r="C308" s="7" t="s">
        <v>114</v>
      </c>
      <c r="D308" s="40" t="s">
        <v>468</v>
      </c>
      <c r="E308" s="95">
        <v>247715.5</v>
      </c>
      <c r="F308" s="96">
        <v>0</v>
      </c>
      <c r="G308" s="158">
        <f t="shared" si="6"/>
        <v>0</v>
      </c>
      <c r="H308" s="112"/>
      <c r="I308" s="112"/>
    </row>
    <row r="309" spans="3:9" ht="25.5">
      <c r="C309" s="7" t="s">
        <v>115</v>
      </c>
      <c r="D309" s="40" t="s">
        <v>136</v>
      </c>
      <c r="E309" s="95">
        <f>E310</f>
        <v>-173000</v>
      </c>
      <c r="F309" s="96">
        <f>F310</f>
        <v>0</v>
      </c>
      <c r="G309" s="158">
        <f t="shared" si="6"/>
        <v>0</v>
      </c>
      <c r="H309" s="112"/>
      <c r="I309" s="112"/>
    </row>
    <row r="310" spans="3:9" ht="24.75" customHeight="1">
      <c r="C310" s="7" t="s">
        <v>116</v>
      </c>
      <c r="D310" s="40" t="s">
        <v>469</v>
      </c>
      <c r="E310" s="95">
        <v>-173000</v>
      </c>
      <c r="F310" s="96">
        <v>0</v>
      </c>
      <c r="G310" s="158">
        <f t="shared" si="6"/>
        <v>0</v>
      </c>
      <c r="H310" s="112"/>
      <c r="I310" s="112"/>
    </row>
    <row r="311" spans="3:9" ht="25.5">
      <c r="C311" s="7" t="s">
        <v>473</v>
      </c>
      <c r="D311" s="40" t="s">
        <v>137</v>
      </c>
      <c r="E311" s="97">
        <f>E312+E314</f>
        <v>-26715.5</v>
      </c>
      <c r="F311" s="98">
        <f>F312+F314</f>
        <v>-3628.4</v>
      </c>
      <c r="G311" s="158">
        <f t="shared" si="6"/>
        <v>13.581628642548333</v>
      </c>
      <c r="H311" s="112"/>
      <c r="I311" s="112"/>
    </row>
    <row r="312" spans="3:9" ht="25.5">
      <c r="C312" s="7" t="s">
        <v>474</v>
      </c>
      <c r="D312" s="40" t="s">
        <v>138</v>
      </c>
      <c r="E312" s="97">
        <f>E313</f>
        <v>0</v>
      </c>
      <c r="F312" s="98">
        <f>F313</f>
        <v>0</v>
      </c>
      <c r="G312" s="158">
        <v>0</v>
      </c>
      <c r="H312" s="112"/>
      <c r="I312" s="112"/>
    </row>
    <row r="313" spans="3:9" ht="38.25">
      <c r="C313" s="7" t="s">
        <v>475</v>
      </c>
      <c r="D313" s="40" t="s">
        <v>470</v>
      </c>
      <c r="E313" s="97">
        <v>0</v>
      </c>
      <c r="F313" s="96">
        <v>0</v>
      </c>
      <c r="G313" s="158">
        <v>0</v>
      </c>
      <c r="H313" s="112"/>
      <c r="I313" s="112"/>
    </row>
    <row r="314" spans="3:9" ht="30.75" customHeight="1">
      <c r="C314" s="7" t="s">
        <v>476</v>
      </c>
      <c r="D314" s="40" t="s">
        <v>139</v>
      </c>
      <c r="E314" s="95">
        <f>E315</f>
        <v>-26715.5</v>
      </c>
      <c r="F314" s="96">
        <f>F315</f>
        <v>-3628.4</v>
      </c>
      <c r="G314" s="158">
        <f t="shared" si="6"/>
        <v>13.581628642548333</v>
      </c>
      <c r="H314" s="112"/>
      <c r="I314" s="112"/>
    </row>
    <row r="315" spans="3:9" ht="38.25">
      <c r="C315" s="7" t="s">
        <v>477</v>
      </c>
      <c r="D315" s="40" t="s">
        <v>471</v>
      </c>
      <c r="E315" s="95">
        <v>-26715.5</v>
      </c>
      <c r="F315" s="96">
        <v>-3628.4</v>
      </c>
      <c r="G315" s="158">
        <f t="shared" si="6"/>
        <v>13.581628642548333</v>
      </c>
      <c r="H315" s="112"/>
      <c r="I315" s="112"/>
    </row>
    <row r="316" spans="3:9" ht="18" customHeight="1">
      <c r="C316" s="25" t="s">
        <v>265</v>
      </c>
      <c r="D316" s="41" t="s">
        <v>134</v>
      </c>
      <c r="E316" s="90">
        <f aca="true" t="shared" si="7" ref="E316:F319">E317</f>
        <v>0</v>
      </c>
      <c r="F316" s="90">
        <f t="shared" si="7"/>
        <v>28500</v>
      </c>
      <c r="G316" s="158">
        <v>0</v>
      </c>
      <c r="H316" s="112"/>
      <c r="I316" s="112"/>
    </row>
    <row r="317" spans="3:9" ht="17.25" customHeight="1">
      <c r="C317" s="25" t="s">
        <v>266</v>
      </c>
      <c r="D317" s="41" t="s">
        <v>133</v>
      </c>
      <c r="E317" s="90">
        <f t="shared" si="7"/>
        <v>0</v>
      </c>
      <c r="F317" s="90">
        <f t="shared" si="7"/>
        <v>28500</v>
      </c>
      <c r="G317" s="158">
        <v>0</v>
      </c>
      <c r="H317" s="112"/>
      <c r="I317" s="112"/>
    </row>
    <row r="318" spans="3:9" ht="51">
      <c r="C318" s="25" t="s">
        <v>264</v>
      </c>
      <c r="D318" s="41" t="s">
        <v>132</v>
      </c>
      <c r="E318" s="90">
        <f t="shared" si="7"/>
        <v>0</v>
      </c>
      <c r="F318" s="90">
        <f t="shared" si="7"/>
        <v>28500</v>
      </c>
      <c r="G318" s="158">
        <v>0</v>
      </c>
      <c r="H318" s="112"/>
      <c r="I318" s="112"/>
    </row>
    <row r="319" spans="3:9" ht="51">
      <c r="C319" s="25" t="s">
        <v>263</v>
      </c>
      <c r="D319" s="41" t="s">
        <v>131</v>
      </c>
      <c r="E319" s="90">
        <f t="shared" si="7"/>
        <v>0</v>
      </c>
      <c r="F319" s="90">
        <f t="shared" si="7"/>
        <v>28500</v>
      </c>
      <c r="G319" s="158">
        <v>0</v>
      </c>
      <c r="H319" s="112"/>
      <c r="I319" s="112"/>
    </row>
    <row r="320" spans="3:9" ht="25.5">
      <c r="C320" s="25" t="s">
        <v>267</v>
      </c>
      <c r="D320" s="41" t="s">
        <v>472</v>
      </c>
      <c r="E320" s="90">
        <v>0</v>
      </c>
      <c r="F320" s="90">
        <v>28500</v>
      </c>
      <c r="G320" s="158">
        <v>0</v>
      </c>
      <c r="H320" s="112"/>
      <c r="I320" s="112"/>
    </row>
    <row r="321" spans="3:9" ht="18.75" customHeight="1">
      <c r="C321" s="25" t="s">
        <v>243</v>
      </c>
      <c r="D321" s="42" t="s">
        <v>244</v>
      </c>
      <c r="E321" s="99">
        <f>E323+E322</f>
        <v>1030.8999999999069</v>
      </c>
      <c r="F321" s="100">
        <f>F323+F322</f>
        <v>-18556.5</v>
      </c>
      <c r="G321" s="158">
        <f t="shared" si="6"/>
        <v>-1800.0291007858839</v>
      </c>
      <c r="H321" s="112"/>
      <c r="I321" s="112"/>
    </row>
    <row r="322" spans="3:9" ht="25.5" customHeight="1">
      <c r="C322" s="7" t="s">
        <v>166</v>
      </c>
      <c r="D322" s="40" t="s">
        <v>142</v>
      </c>
      <c r="E322" s="90">
        <v>-2202576.4</v>
      </c>
      <c r="F322" s="90">
        <v>-460795.5</v>
      </c>
      <c r="G322" s="158">
        <f t="shared" si="6"/>
        <v>20.92074989998077</v>
      </c>
      <c r="H322" s="112"/>
      <c r="I322" s="112"/>
    </row>
    <row r="323" spans="3:9" ht="17.25" customHeight="1">
      <c r="C323" s="7" t="s">
        <v>161</v>
      </c>
      <c r="D323" s="44" t="s">
        <v>141</v>
      </c>
      <c r="E323" s="90">
        <v>2203607.3</v>
      </c>
      <c r="F323" s="90">
        <v>442239</v>
      </c>
      <c r="G323" s="158">
        <f t="shared" si="6"/>
        <v>20.068866172298485</v>
      </c>
      <c r="H323" s="112"/>
      <c r="I323" s="112"/>
    </row>
    <row r="324" spans="3:9" ht="24" customHeight="1">
      <c r="C324" s="17" t="s">
        <v>190</v>
      </c>
      <c r="D324" s="101"/>
      <c r="E324" s="102">
        <f>E306+E311+E321+E316</f>
        <v>49030.89999999991</v>
      </c>
      <c r="F324" s="103">
        <f>F306+F311+F321+F316</f>
        <v>6315.0999999999985</v>
      </c>
      <c r="G324" s="155">
        <f t="shared" si="6"/>
        <v>12.879837000748529</v>
      </c>
      <c r="H324" s="112"/>
      <c r="I324" s="112"/>
    </row>
    <row r="325" spans="7:9" ht="12.75">
      <c r="G325" s="62"/>
      <c r="H325" s="112"/>
      <c r="I325" s="112"/>
    </row>
    <row r="326" spans="7:9" ht="12.75">
      <c r="G326" s="62"/>
      <c r="H326" s="112"/>
      <c r="I326" s="112"/>
    </row>
    <row r="327" spans="7:9" ht="12.75">
      <c r="G327" s="62"/>
      <c r="H327" s="112"/>
      <c r="I327" s="112"/>
    </row>
    <row r="328" spans="3:9" ht="13.5">
      <c r="C328" s="20"/>
      <c r="G328" s="62"/>
      <c r="H328" s="112"/>
      <c r="I328" s="112"/>
    </row>
    <row r="329" spans="3:9" ht="12.75">
      <c r="C329" s="159"/>
      <c r="E329" s="196"/>
      <c r="F329" s="148"/>
      <c r="G329" s="62"/>
      <c r="H329" s="112"/>
      <c r="I329" s="112"/>
    </row>
    <row r="330" spans="7:9" ht="12.75">
      <c r="G330" s="62"/>
      <c r="H330" s="112"/>
      <c r="I330" s="112"/>
    </row>
    <row r="331" spans="7:9" ht="12.75">
      <c r="G331" s="62"/>
      <c r="H331" s="112"/>
      <c r="I331" s="112"/>
    </row>
    <row r="332" spans="7:9" ht="12.75">
      <c r="G332" s="62"/>
      <c r="H332" s="112"/>
      <c r="I332" s="112"/>
    </row>
    <row r="333" spans="7:9" ht="12.75">
      <c r="G333" s="62"/>
      <c r="H333" s="112"/>
      <c r="I333" s="112"/>
    </row>
    <row r="334" spans="7:9" ht="12.75">
      <c r="G334" s="62"/>
      <c r="H334" s="112"/>
      <c r="I334" s="112"/>
    </row>
    <row r="335" spans="7:9" ht="12.75">
      <c r="G335" s="62"/>
      <c r="H335" s="112"/>
      <c r="I335" s="112"/>
    </row>
    <row r="336" spans="7:9" ht="12.75">
      <c r="G336" s="62"/>
      <c r="H336" s="112"/>
      <c r="I336" s="112"/>
    </row>
    <row r="337" spans="7:9" ht="12.75">
      <c r="G337" s="62"/>
      <c r="H337" s="112"/>
      <c r="I337" s="112"/>
    </row>
    <row r="338" spans="7:9" ht="12.75">
      <c r="G338" s="62"/>
      <c r="H338" s="112"/>
      <c r="I338" s="112"/>
    </row>
    <row r="339" spans="7:9" ht="12.75">
      <c r="G339" s="62"/>
      <c r="H339" s="112"/>
      <c r="I339" s="112"/>
    </row>
    <row r="340" spans="7:9" ht="12.75">
      <c r="G340" s="62"/>
      <c r="H340" s="112"/>
      <c r="I340" s="112"/>
    </row>
    <row r="341" spans="7:9" ht="12.75">
      <c r="G341" s="62"/>
      <c r="H341" s="112"/>
      <c r="I341" s="112"/>
    </row>
    <row r="342" spans="7:9" ht="12.75">
      <c r="G342" s="62"/>
      <c r="H342" s="112"/>
      <c r="I342" s="112"/>
    </row>
    <row r="343" spans="7:9" ht="12.75">
      <c r="G343" s="62"/>
      <c r="H343" s="112"/>
      <c r="I343" s="112"/>
    </row>
    <row r="344" spans="7:9" ht="12.75">
      <c r="G344" s="62"/>
      <c r="H344" s="112"/>
      <c r="I344" s="112"/>
    </row>
    <row r="345" spans="7:9" ht="12.75">
      <c r="G345" s="62"/>
      <c r="H345" s="112"/>
      <c r="I345" s="112"/>
    </row>
    <row r="346" spans="7:9" ht="12.75">
      <c r="G346" s="62"/>
      <c r="H346" s="112"/>
      <c r="I346" s="112"/>
    </row>
    <row r="347" spans="7:9" ht="12.75">
      <c r="G347" s="62"/>
      <c r="H347" s="112"/>
      <c r="I347" s="112"/>
    </row>
    <row r="348" spans="7:9" ht="12.75">
      <c r="G348" s="62"/>
      <c r="H348" s="112"/>
      <c r="I348" s="112"/>
    </row>
    <row r="349" spans="7:10" ht="12.75">
      <c r="G349" s="62"/>
      <c r="H349" s="112"/>
      <c r="I349" s="112"/>
      <c r="J349" s="112"/>
    </row>
    <row r="350" spans="7:10" ht="12.75">
      <c r="G350" s="62"/>
      <c r="H350" s="112"/>
      <c r="I350" s="112"/>
      <c r="J350" s="112"/>
    </row>
    <row r="351" spans="7:10" ht="12.75">
      <c r="G351" s="62"/>
      <c r="H351" s="112"/>
      <c r="I351" s="112"/>
      <c r="J351" s="112"/>
    </row>
    <row r="352" spans="7:10" ht="12.75">
      <c r="G352" s="62"/>
      <c r="H352" s="112"/>
      <c r="I352" s="112"/>
      <c r="J352" s="112"/>
    </row>
    <row r="353" spans="7:11" ht="12.75">
      <c r="G353" s="62"/>
      <c r="H353" s="112"/>
      <c r="I353" s="112"/>
      <c r="J353" s="112"/>
      <c r="K353" s="112"/>
    </row>
    <row r="354" spans="7:11" ht="12.75">
      <c r="G354" s="62"/>
      <c r="H354" s="112"/>
      <c r="I354" s="112"/>
      <c r="J354" s="112"/>
      <c r="K354" s="112"/>
    </row>
    <row r="355" spans="7:11" ht="12.75">
      <c r="G355" s="62"/>
      <c r="H355" s="112"/>
      <c r="I355" s="112"/>
      <c r="J355" s="112"/>
      <c r="K355" s="112"/>
    </row>
    <row r="356" spans="7:11" ht="12.75">
      <c r="G356" s="62"/>
      <c r="H356" s="112"/>
      <c r="I356" s="112"/>
      <c r="J356" s="112"/>
      <c r="K356" s="112"/>
    </row>
    <row r="357" spans="7:11" ht="12.75">
      <c r="G357" s="62"/>
      <c r="H357" s="112"/>
      <c r="I357" s="112"/>
      <c r="J357" s="112"/>
      <c r="K357" s="112"/>
    </row>
    <row r="358" spans="7:11" ht="12.75">
      <c r="G358" s="62"/>
      <c r="H358" s="112"/>
      <c r="I358" s="112"/>
      <c r="J358" s="112"/>
      <c r="K358" s="112"/>
    </row>
    <row r="359" spans="7:11" ht="12.75">
      <c r="G359" s="62"/>
      <c r="H359" s="112"/>
      <c r="I359" s="112"/>
      <c r="J359" s="112"/>
      <c r="K359" s="112"/>
    </row>
    <row r="360" spans="7:11" ht="12.75">
      <c r="G360" s="62"/>
      <c r="H360" s="112"/>
      <c r="I360" s="112"/>
      <c r="J360" s="112"/>
      <c r="K360" s="112"/>
    </row>
    <row r="361" spans="7:11" ht="12.75">
      <c r="G361" s="62"/>
      <c r="H361" s="112"/>
      <c r="I361" s="112"/>
      <c r="J361" s="112"/>
      <c r="K361" s="112"/>
    </row>
    <row r="362" spans="7:11" ht="12.75">
      <c r="G362" s="62"/>
      <c r="H362" s="112"/>
      <c r="I362" s="112"/>
      <c r="J362" s="112"/>
      <c r="K362" s="112"/>
    </row>
    <row r="363" spans="7:11" ht="12.75">
      <c r="G363" s="62"/>
      <c r="H363" s="112"/>
      <c r="I363" s="112"/>
      <c r="J363" s="112"/>
      <c r="K363" s="112"/>
    </row>
    <row r="364" spans="7:11" ht="12.75">
      <c r="G364" s="62"/>
      <c r="H364" s="112"/>
      <c r="I364" s="112"/>
      <c r="J364" s="112"/>
      <c r="K364" s="112"/>
    </row>
    <row r="365" spans="7:11" ht="12.75">
      <c r="G365" s="62"/>
      <c r="H365" s="112"/>
      <c r="I365" s="112"/>
      <c r="J365" s="112"/>
      <c r="K365" s="112"/>
    </row>
    <row r="366" spans="7:11" ht="12.75">
      <c r="G366" s="62"/>
      <c r="H366" s="112"/>
      <c r="I366" s="112"/>
      <c r="J366" s="112"/>
      <c r="K366" s="112"/>
    </row>
    <row r="367" spans="7:11" ht="12.75">
      <c r="G367" s="62"/>
      <c r="H367" s="112"/>
      <c r="I367" s="112"/>
      <c r="J367" s="112"/>
      <c r="K367" s="112"/>
    </row>
    <row r="368" spans="7:11" ht="12.75">
      <c r="G368" s="62"/>
      <c r="H368" s="112"/>
      <c r="I368" s="112"/>
      <c r="J368" s="112"/>
      <c r="K368" s="112"/>
    </row>
    <row r="369" spans="7:11" ht="12.75">
      <c r="G369" s="62"/>
      <c r="H369" s="112"/>
      <c r="I369" s="112"/>
      <c r="J369" s="112"/>
      <c r="K369" s="112"/>
    </row>
    <row r="370" spans="7:11" ht="12.75">
      <c r="G370" s="62"/>
      <c r="H370" s="112"/>
      <c r="I370" s="112"/>
      <c r="J370" s="112"/>
      <c r="K370" s="112"/>
    </row>
    <row r="371" spans="7:11" ht="12.75">
      <c r="G371" s="62"/>
      <c r="H371" s="112"/>
      <c r="I371" s="112"/>
      <c r="J371" s="112"/>
      <c r="K371" s="112"/>
    </row>
    <row r="372" spans="7:11" ht="12.75">
      <c r="G372" s="62"/>
      <c r="H372" s="112"/>
      <c r="I372" s="112"/>
      <c r="J372" s="112"/>
      <c r="K372" s="112"/>
    </row>
    <row r="373" spans="7:11" ht="12.75">
      <c r="G373" s="62"/>
      <c r="H373" s="112"/>
      <c r="I373" s="112"/>
      <c r="J373" s="112"/>
      <c r="K373" s="112"/>
    </row>
    <row r="374" spans="7:11" ht="12.75">
      <c r="G374" s="62"/>
      <c r="H374" s="112"/>
      <c r="I374" s="112"/>
      <c r="J374" s="112"/>
      <c r="K374" s="112"/>
    </row>
    <row r="375" spans="7:11" ht="12.75">
      <c r="G375" s="62"/>
      <c r="H375" s="112"/>
      <c r="I375" s="112"/>
      <c r="J375" s="112"/>
      <c r="K375" s="112"/>
    </row>
    <row r="376" spans="7:11" ht="12.75">
      <c r="G376" s="62"/>
      <c r="H376" s="112"/>
      <c r="I376" s="112"/>
      <c r="J376" s="112"/>
      <c r="K376" s="112"/>
    </row>
    <row r="377" spans="7:11" ht="12.75">
      <c r="G377" s="62"/>
      <c r="H377" s="112"/>
      <c r="I377" s="112"/>
      <c r="J377" s="112"/>
      <c r="K377" s="112"/>
    </row>
    <row r="378" spans="7:11" ht="12.75">
      <c r="G378" s="62"/>
      <c r="H378" s="112"/>
      <c r="I378" s="112"/>
      <c r="J378" s="112"/>
      <c r="K378" s="112"/>
    </row>
    <row r="379" spans="7:11" ht="12.75">
      <c r="G379" s="62"/>
      <c r="H379" s="112"/>
      <c r="I379" s="112"/>
      <c r="J379" s="112"/>
      <c r="K379" s="112"/>
    </row>
    <row r="380" spans="7:11" ht="12.75">
      <c r="G380" s="62"/>
      <c r="H380" s="112"/>
      <c r="I380" s="112"/>
      <c r="J380" s="112"/>
      <c r="K380" s="112"/>
    </row>
    <row r="381" spans="7:11" ht="12.75">
      <c r="G381" s="62"/>
      <c r="H381" s="112"/>
      <c r="I381" s="112"/>
      <c r="J381" s="112"/>
      <c r="K381" s="112"/>
    </row>
    <row r="382" spans="7:11" ht="12.75">
      <c r="G382" s="62"/>
      <c r="H382" s="112"/>
      <c r="I382" s="112"/>
      <c r="J382" s="112"/>
      <c r="K382" s="112"/>
    </row>
    <row r="383" spans="7:11" ht="12.75">
      <c r="G383" s="62"/>
      <c r="H383" s="112"/>
      <c r="I383" s="112"/>
      <c r="J383" s="112"/>
      <c r="K383" s="112"/>
    </row>
    <row r="384" spans="7:11" ht="12.75">
      <c r="G384" s="62"/>
      <c r="H384" s="112"/>
      <c r="I384" s="112"/>
      <c r="J384" s="112"/>
      <c r="K384" s="112"/>
    </row>
    <row r="385" spans="7:11" ht="12.75">
      <c r="G385" s="62"/>
      <c r="H385" s="112"/>
      <c r="I385" s="112"/>
      <c r="J385" s="112"/>
      <c r="K385" s="112"/>
    </row>
    <row r="386" spans="7:11" ht="12.75">
      <c r="G386" s="62"/>
      <c r="H386" s="112"/>
      <c r="I386" s="112"/>
      <c r="J386" s="112"/>
      <c r="K386" s="112"/>
    </row>
    <row r="387" spans="7:11" ht="12.75">
      <c r="G387" s="62"/>
      <c r="H387" s="112"/>
      <c r="I387" s="112"/>
      <c r="J387" s="112"/>
      <c r="K387" s="112"/>
    </row>
    <row r="388" spans="7:11" ht="12.75">
      <c r="G388" s="62"/>
      <c r="H388" s="112"/>
      <c r="I388" s="112"/>
      <c r="J388" s="112"/>
      <c r="K388" s="112"/>
    </row>
    <row r="389" spans="7:11" ht="12.75">
      <c r="G389" s="62"/>
      <c r="H389" s="112"/>
      <c r="I389" s="112"/>
      <c r="J389" s="112"/>
      <c r="K389" s="112"/>
    </row>
    <row r="390" spans="7:11" ht="12.75">
      <c r="G390" s="62"/>
      <c r="H390" s="112"/>
      <c r="I390" s="112"/>
      <c r="J390" s="112"/>
      <c r="K390" s="112"/>
    </row>
    <row r="391" spans="7:11" ht="12.75">
      <c r="G391" s="62"/>
      <c r="H391" s="112"/>
      <c r="I391" s="112"/>
      <c r="J391" s="112"/>
      <c r="K391" s="112"/>
    </row>
    <row r="392" spans="7:11" ht="12.75">
      <c r="G392" s="62"/>
      <c r="H392" s="112"/>
      <c r="I392" s="112"/>
      <c r="J392" s="112"/>
      <c r="K392" s="112"/>
    </row>
    <row r="393" spans="7:11" ht="12.75">
      <c r="G393" s="62"/>
      <c r="H393" s="112"/>
      <c r="I393" s="112"/>
      <c r="J393" s="112"/>
      <c r="K393" s="112"/>
    </row>
    <row r="394" spans="7:11" ht="12.75">
      <c r="G394" s="62"/>
      <c r="H394" s="112"/>
      <c r="I394" s="112"/>
      <c r="J394" s="112"/>
      <c r="K394" s="112"/>
    </row>
    <row r="395" spans="7:11" ht="12.75">
      <c r="G395" s="62"/>
      <c r="H395" s="112"/>
      <c r="I395" s="112"/>
      <c r="J395" s="112"/>
      <c r="K395" s="112"/>
    </row>
    <row r="396" spans="7:11" ht="12.75">
      <c r="G396" s="62"/>
      <c r="H396" s="112"/>
      <c r="I396" s="112"/>
      <c r="J396" s="112"/>
      <c r="K396" s="112"/>
    </row>
    <row r="397" spans="7:11" ht="12.75">
      <c r="G397" s="62"/>
      <c r="H397" s="112"/>
      <c r="I397" s="112"/>
      <c r="J397" s="112"/>
      <c r="K397" s="112"/>
    </row>
    <row r="398" spans="7:11" ht="12.75">
      <c r="G398" s="62"/>
      <c r="H398" s="112"/>
      <c r="I398" s="112"/>
      <c r="J398" s="112"/>
      <c r="K398" s="112"/>
    </row>
    <row r="399" spans="7:11" ht="12.75">
      <c r="G399" s="62"/>
      <c r="H399" s="112"/>
      <c r="I399" s="112"/>
      <c r="J399" s="112"/>
      <c r="K399" s="112"/>
    </row>
    <row r="400" spans="7:11" ht="12.75">
      <c r="G400" s="62"/>
      <c r="H400" s="112"/>
      <c r="I400" s="112"/>
      <c r="J400" s="112"/>
      <c r="K400" s="112"/>
    </row>
    <row r="401" spans="7:11" ht="12.75">
      <c r="G401" s="62"/>
      <c r="H401" s="112"/>
      <c r="I401" s="112"/>
      <c r="J401" s="112"/>
      <c r="K401" s="112"/>
    </row>
    <row r="402" spans="7:11" ht="12.75">
      <c r="G402" s="62"/>
      <c r="H402" s="112"/>
      <c r="I402" s="112"/>
      <c r="J402" s="112"/>
      <c r="K402" s="112"/>
    </row>
    <row r="403" spans="7:11" ht="12.75">
      <c r="G403" s="62"/>
      <c r="H403" s="112"/>
      <c r="I403" s="112"/>
      <c r="J403" s="112"/>
      <c r="K403" s="112"/>
    </row>
    <row r="404" spans="7:11" ht="12.75">
      <c r="G404" s="62"/>
      <c r="H404" s="112"/>
      <c r="I404" s="112"/>
      <c r="J404" s="112"/>
      <c r="K404" s="112"/>
    </row>
    <row r="405" spans="7:11" ht="12.75">
      <c r="G405" s="62"/>
      <c r="H405" s="112"/>
      <c r="I405" s="112"/>
      <c r="J405" s="112"/>
      <c r="K405" s="112"/>
    </row>
    <row r="406" spans="7:11" ht="12.75">
      <c r="G406" s="62"/>
      <c r="H406" s="112"/>
      <c r="I406" s="112"/>
      <c r="J406" s="112"/>
      <c r="K406" s="112"/>
    </row>
    <row r="407" spans="7:11" ht="12.75">
      <c r="G407" s="62"/>
      <c r="H407" s="112"/>
      <c r="I407" s="112"/>
      <c r="J407" s="112"/>
      <c r="K407" s="112"/>
    </row>
    <row r="408" spans="7:11" ht="12.75">
      <c r="G408" s="62"/>
      <c r="H408" s="112"/>
      <c r="I408" s="112"/>
      <c r="J408" s="112"/>
      <c r="K408" s="112"/>
    </row>
    <row r="409" spans="7:11" ht="12.75">
      <c r="G409" s="62"/>
      <c r="H409" s="112"/>
      <c r="I409" s="112"/>
      <c r="J409" s="112"/>
      <c r="K409" s="112"/>
    </row>
    <row r="410" spans="7:11" ht="12.75">
      <c r="G410" s="62"/>
      <c r="H410" s="112"/>
      <c r="I410" s="112"/>
      <c r="J410" s="112"/>
      <c r="K410" s="112"/>
    </row>
    <row r="411" spans="7:11" ht="12.75">
      <c r="G411" s="62"/>
      <c r="H411" s="112"/>
      <c r="I411" s="112"/>
      <c r="J411" s="112"/>
      <c r="K411" s="112"/>
    </row>
    <row r="412" spans="7:11" ht="12.75">
      <c r="G412" s="62"/>
      <c r="H412" s="112"/>
      <c r="I412" s="112"/>
      <c r="J412" s="112"/>
      <c r="K412" s="112"/>
    </row>
    <row r="413" spans="7:11" ht="12.75">
      <c r="G413" s="62"/>
      <c r="H413" s="112"/>
      <c r="I413" s="112"/>
      <c r="J413" s="112"/>
      <c r="K413" s="112"/>
    </row>
    <row r="414" spans="7:11" ht="12.75">
      <c r="G414" s="62"/>
      <c r="H414" s="112"/>
      <c r="I414" s="112"/>
      <c r="J414" s="112"/>
      <c r="K414" s="112"/>
    </row>
    <row r="415" spans="7:11" ht="12.75">
      <c r="G415" s="62"/>
      <c r="H415" s="112"/>
      <c r="I415" s="112"/>
      <c r="J415" s="112"/>
      <c r="K415" s="112"/>
    </row>
    <row r="416" spans="7:11" ht="12.75">
      <c r="G416" s="62"/>
      <c r="H416" s="112"/>
      <c r="I416" s="112"/>
      <c r="J416" s="112"/>
      <c r="K416" s="112"/>
    </row>
    <row r="417" spans="7:11" ht="12.75">
      <c r="G417" s="62"/>
      <c r="H417" s="112"/>
      <c r="I417" s="112"/>
      <c r="J417" s="112"/>
      <c r="K417" s="112"/>
    </row>
    <row r="418" spans="7:11" ht="12.75">
      <c r="G418" s="62"/>
      <c r="H418" s="112"/>
      <c r="I418" s="112"/>
      <c r="J418" s="112"/>
      <c r="K418" s="112"/>
    </row>
    <row r="419" spans="7:11" ht="12.75">
      <c r="G419" s="62"/>
      <c r="H419" s="112"/>
      <c r="I419" s="112"/>
      <c r="J419" s="112"/>
      <c r="K419" s="112"/>
    </row>
    <row r="420" spans="7:11" ht="12.75">
      <c r="G420" s="62"/>
      <c r="H420" s="112"/>
      <c r="I420" s="112"/>
      <c r="J420" s="112"/>
      <c r="K420" s="112"/>
    </row>
    <row r="421" spans="7:11" ht="12.75">
      <c r="G421" s="62"/>
      <c r="H421" s="112"/>
      <c r="I421" s="112"/>
      <c r="J421" s="112"/>
      <c r="K421" s="112"/>
    </row>
    <row r="422" spans="7:11" ht="12.75">
      <c r="G422" s="62"/>
      <c r="H422" s="112"/>
      <c r="I422" s="112"/>
      <c r="J422" s="112"/>
      <c r="K422" s="112"/>
    </row>
    <row r="423" spans="7:11" ht="12.75">
      <c r="G423" s="62"/>
      <c r="H423" s="112"/>
      <c r="I423" s="112"/>
      <c r="J423" s="112"/>
      <c r="K423" s="112"/>
    </row>
    <row r="424" spans="7:11" ht="12.75">
      <c r="G424" s="62"/>
      <c r="H424" s="112"/>
      <c r="I424" s="112"/>
      <c r="J424" s="112"/>
      <c r="K424" s="112"/>
    </row>
    <row r="425" spans="7:11" ht="12.75">
      <c r="G425" s="62"/>
      <c r="H425" s="112"/>
      <c r="I425" s="112"/>
      <c r="J425" s="112"/>
      <c r="K425" s="112"/>
    </row>
    <row r="426" spans="7:11" ht="12.75">
      <c r="G426" s="62"/>
      <c r="H426" s="112"/>
      <c r="I426" s="112"/>
      <c r="J426" s="112"/>
      <c r="K426" s="112"/>
    </row>
    <row r="427" spans="7:11" ht="12.75">
      <c r="G427" s="62"/>
      <c r="H427" s="112"/>
      <c r="I427" s="112"/>
      <c r="J427" s="112"/>
      <c r="K427" s="112"/>
    </row>
    <row r="428" spans="7:11" ht="12.75">
      <c r="G428" s="62"/>
      <c r="H428" s="112"/>
      <c r="I428" s="112"/>
      <c r="J428" s="112"/>
      <c r="K428" s="112"/>
    </row>
    <row r="429" spans="7:11" ht="12.75">
      <c r="G429" s="62"/>
      <c r="H429" s="112"/>
      <c r="I429" s="112"/>
      <c r="J429" s="112"/>
      <c r="K429" s="112"/>
    </row>
    <row r="430" spans="7:11" ht="12.75">
      <c r="G430" s="62"/>
      <c r="H430" s="112"/>
      <c r="I430" s="112"/>
      <c r="J430" s="112"/>
      <c r="K430" s="112"/>
    </row>
    <row r="431" spans="7:11" ht="12.75">
      <c r="G431" s="62"/>
      <c r="H431" s="112"/>
      <c r="I431" s="112"/>
      <c r="J431" s="112"/>
      <c r="K431" s="112"/>
    </row>
    <row r="432" spans="7:11" ht="12.75">
      <c r="G432" s="62"/>
      <c r="H432" s="112"/>
      <c r="I432" s="112"/>
      <c r="J432" s="112"/>
      <c r="K432" s="112"/>
    </row>
    <row r="433" spans="7:11" ht="12.75">
      <c r="G433" s="62"/>
      <c r="H433" s="112"/>
      <c r="I433" s="112"/>
      <c r="J433" s="112"/>
      <c r="K433" s="112"/>
    </row>
    <row r="434" spans="7:11" ht="12.75">
      <c r="G434" s="62"/>
      <c r="H434" s="112"/>
      <c r="I434" s="112"/>
      <c r="J434" s="112"/>
      <c r="K434" s="112"/>
    </row>
    <row r="435" spans="7:11" ht="12.75">
      <c r="G435" s="62"/>
      <c r="H435" s="112"/>
      <c r="I435" s="112"/>
      <c r="J435" s="112"/>
      <c r="K435" s="112"/>
    </row>
    <row r="436" spans="7:11" ht="12.75">
      <c r="G436" s="62"/>
      <c r="H436" s="112"/>
      <c r="I436" s="112"/>
      <c r="J436" s="112"/>
      <c r="K436" s="112"/>
    </row>
    <row r="437" spans="7:11" ht="12.75">
      <c r="G437" s="62"/>
      <c r="H437" s="112"/>
      <c r="I437" s="112"/>
      <c r="J437" s="112"/>
      <c r="K437" s="112"/>
    </row>
    <row r="438" spans="7:11" ht="12.75">
      <c r="G438" s="62"/>
      <c r="H438" s="112"/>
      <c r="I438" s="112"/>
      <c r="J438" s="112"/>
      <c r="K438" s="112"/>
    </row>
    <row r="439" spans="7:11" ht="12.75">
      <c r="G439" s="62"/>
      <c r="H439" s="112"/>
      <c r="I439" s="112"/>
      <c r="J439" s="112"/>
      <c r="K439" s="112"/>
    </row>
    <row r="440" spans="7:11" ht="12.75">
      <c r="G440" s="62"/>
      <c r="H440" s="112"/>
      <c r="I440" s="112"/>
      <c r="J440" s="112"/>
      <c r="K440" s="112"/>
    </row>
    <row r="441" spans="7:11" ht="12.75">
      <c r="G441" s="62"/>
      <c r="H441" s="112"/>
      <c r="I441" s="112"/>
      <c r="J441" s="112"/>
      <c r="K441" s="112"/>
    </row>
    <row r="442" spans="7:11" ht="12.75">
      <c r="G442" s="62"/>
      <c r="H442" s="112"/>
      <c r="I442" s="112"/>
      <c r="J442" s="112"/>
      <c r="K442" s="112"/>
    </row>
    <row r="443" spans="7:11" ht="12.75">
      <c r="G443" s="62"/>
      <c r="H443" s="112"/>
      <c r="I443" s="112"/>
      <c r="J443" s="112"/>
      <c r="K443" s="112"/>
    </row>
    <row r="444" spans="7:11" ht="12.75">
      <c r="G444" s="62"/>
      <c r="H444" s="112"/>
      <c r="I444" s="112"/>
      <c r="J444" s="112"/>
      <c r="K444" s="112"/>
    </row>
    <row r="445" spans="7:11" ht="12.75">
      <c r="G445" s="62"/>
      <c r="H445" s="112"/>
      <c r="I445" s="112"/>
      <c r="J445" s="112"/>
      <c r="K445" s="112"/>
    </row>
    <row r="446" spans="7:11" ht="12.75">
      <c r="G446" s="62"/>
      <c r="H446" s="112"/>
      <c r="I446" s="112"/>
      <c r="J446" s="112"/>
      <c r="K446" s="112"/>
    </row>
    <row r="447" spans="7:11" ht="12.75">
      <c r="G447" s="62"/>
      <c r="H447" s="112"/>
      <c r="I447" s="112"/>
      <c r="J447" s="112"/>
      <c r="K447" s="112"/>
    </row>
    <row r="448" spans="7:11" ht="12.75">
      <c r="G448" s="62"/>
      <c r="H448" s="112"/>
      <c r="I448" s="112"/>
      <c r="J448" s="112"/>
      <c r="K448" s="112"/>
    </row>
    <row r="449" spans="7:11" ht="12.75">
      <c r="G449" s="62"/>
      <c r="H449" s="112"/>
      <c r="I449" s="112"/>
      <c r="J449" s="112"/>
      <c r="K449" s="112"/>
    </row>
    <row r="450" spans="7:11" ht="12.75">
      <c r="G450" s="62"/>
      <c r="H450" s="112"/>
      <c r="I450" s="112"/>
      <c r="J450" s="112"/>
      <c r="K450" s="112"/>
    </row>
    <row r="451" spans="7:11" ht="12.75">
      <c r="G451" s="62"/>
      <c r="H451" s="112"/>
      <c r="I451" s="112"/>
      <c r="J451" s="112"/>
      <c r="K451" s="112"/>
    </row>
    <row r="452" spans="7:11" ht="12.75">
      <c r="G452" s="62"/>
      <c r="H452" s="112"/>
      <c r="I452" s="112"/>
      <c r="J452" s="112"/>
      <c r="K452" s="112"/>
    </row>
    <row r="453" spans="7:11" ht="12.75">
      <c r="G453" s="62"/>
      <c r="H453" s="112"/>
      <c r="I453" s="112"/>
      <c r="J453" s="112"/>
      <c r="K453" s="112"/>
    </row>
    <row r="454" spans="7:11" ht="12.75">
      <c r="G454" s="62"/>
      <c r="H454" s="112"/>
      <c r="I454" s="112"/>
      <c r="J454" s="112"/>
      <c r="K454" s="112"/>
    </row>
    <row r="455" spans="7:11" ht="12.75">
      <c r="G455" s="62"/>
      <c r="H455" s="112"/>
      <c r="I455" s="112"/>
      <c r="J455" s="112"/>
      <c r="K455" s="112"/>
    </row>
    <row r="456" spans="7:11" ht="12.75">
      <c r="G456" s="62"/>
      <c r="H456" s="112"/>
      <c r="I456" s="112"/>
      <c r="J456" s="112"/>
      <c r="K456" s="112"/>
    </row>
    <row r="457" spans="7:11" ht="12.75">
      <c r="G457" s="62"/>
      <c r="H457" s="112"/>
      <c r="I457" s="112"/>
      <c r="J457" s="112"/>
      <c r="K457" s="112"/>
    </row>
    <row r="458" spans="7:11" ht="12.75">
      <c r="G458" s="62"/>
      <c r="H458" s="112"/>
      <c r="I458" s="112"/>
      <c r="J458" s="112"/>
      <c r="K458" s="112"/>
    </row>
    <row r="459" spans="7:11" ht="12.75">
      <c r="G459" s="62"/>
      <c r="H459" s="112"/>
      <c r="I459" s="112"/>
      <c r="J459" s="112"/>
      <c r="K459" s="112"/>
    </row>
    <row r="460" spans="7:11" ht="12.75">
      <c r="G460" s="62"/>
      <c r="H460" s="112"/>
      <c r="I460" s="112"/>
      <c r="J460" s="112"/>
      <c r="K460" s="112"/>
    </row>
    <row r="461" spans="7:11" ht="12.75">
      <c r="G461" s="62"/>
      <c r="H461" s="112"/>
      <c r="I461" s="112"/>
      <c r="J461" s="112"/>
      <c r="K461" s="112"/>
    </row>
    <row r="462" spans="7:11" ht="12.75">
      <c r="G462" s="62"/>
      <c r="H462" s="112"/>
      <c r="I462" s="112"/>
      <c r="J462" s="112"/>
      <c r="K462" s="112"/>
    </row>
    <row r="463" spans="7:11" ht="12.75">
      <c r="G463" s="62"/>
      <c r="H463" s="112"/>
      <c r="I463" s="112"/>
      <c r="J463" s="112"/>
      <c r="K463" s="112"/>
    </row>
    <row r="464" spans="7:11" ht="12.75">
      <c r="G464" s="62"/>
      <c r="H464" s="112"/>
      <c r="I464" s="112"/>
      <c r="J464" s="112"/>
      <c r="K464" s="112"/>
    </row>
    <row r="465" spans="7:11" ht="12.75">
      <c r="G465" s="62"/>
      <c r="H465" s="112"/>
      <c r="I465" s="112"/>
      <c r="J465" s="112"/>
      <c r="K465" s="112"/>
    </row>
    <row r="466" spans="7:11" ht="12.75">
      <c r="G466" s="62"/>
      <c r="H466" s="112"/>
      <c r="I466" s="112"/>
      <c r="J466" s="112"/>
      <c r="K466" s="112"/>
    </row>
    <row r="467" spans="7:11" ht="12.75">
      <c r="G467" s="62"/>
      <c r="H467" s="112"/>
      <c r="I467" s="112"/>
      <c r="J467" s="112"/>
      <c r="K467" s="112"/>
    </row>
    <row r="468" spans="7:11" ht="12.75">
      <c r="G468" s="62"/>
      <c r="H468" s="112"/>
      <c r="I468" s="112"/>
      <c r="J468" s="112"/>
      <c r="K468" s="112"/>
    </row>
    <row r="469" spans="7:11" ht="12.75">
      <c r="G469" s="62"/>
      <c r="H469" s="112"/>
      <c r="I469" s="112"/>
      <c r="J469" s="112"/>
      <c r="K469" s="112"/>
    </row>
    <row r="470" spans="7:11" ht="12.75">
      <c r="G470" s="62"/>
      <c r="H470" s="112"/>
      <c r="I470" s="112"/>
      <c r="J470" s="112"/>
      <c r="K470" s="112"/>
    </row>
    <row r="471" spans="7:11" ht="12.75">
      <c r="G471" s="62"/>
      <c r="H471" s="112"/>
      <c r="I471" s="112"/>
      <c r="J471" s="112"/>
      <c r="K471" s="112"/>
    </row>
    <row r="472" spans="7:11" ht="12.75">
      <c r="G472" s="62"/>
      <c r="H472" s="112"/>
      <c r="I472" s="112"/>
      <c r="J472" s="112"/>
      <c r="K472" s="112"/>
    </row>
    <row r="473" spans="7:11" ht="12.75">
      <c r="G473" s="62"/>
      <c r="H473" s="112"/>
      <c r="I473" s="112"/>
      <c r="J473" s="112"/>
      <c r="K473" s="112"/>
    </row>
    <row r="474" spans="7:11" ht="12.75">
      <c r="G474" s="62"/>
      <c r="H474" s="112"/>
      <c r="I474" s="112"/>
      <c r="J474" s="112"/>
      <c r="K474" s="112"/>
    </row>
    <row r="475" spans="7:11" ht="12.75">
      <c r="G475" s="62"/>
      <c r="H475" s="112"/>
      <c r="I475" s="112"/>
      <c r="J475" s="112"/>
      <c r="K475" s="112"/>
    </row>
    <row r="476" spans="7:11" ht="12.75">
      <c r="G476" s="62"/>
      <c r="H476" s="112"/>
      <c r="I476" s="112"/>
      <c r="J476" s="112"/>
      <c r="K476" s="112"/>
    </row>
    <row r="477" spans="7:11" ht="12.75">
      <c r="G477" s="62"/>
      <c r="H477" s="112"/>
      <c r="I477" s="112"/>
      <c r="J477" s="112"/>
      <c r="K477" s="112"/>
    </row>
    <row r="478" spans="7:11" ht="12.75">
      <c r="G478" s="62"/>
      <c r="H478" s="112"/>
      <c r="I478" s="112"/>
      <c r="J478" s="112"/>
      <c r="K478" s="112"/>
    </row>
    <row r="479" spans="7:11" ht="12.75">
      <c r="G479" s="62"/>
      <c r="H479" s="112"/>
      <c r="I479" s="112"/>
      <c r="J479" s="112"/>
      <c r="K479" s="112"/>
    </row>
    <row r="480" spans="7:11" ht="12.75">
      <c r="G480" s="62"/>
      <c r="H480" s="112"/>
      <c r="I480" s="112"/>
      <c r="J480" s="112"/>
      <c r="K480" s="112"/>
    </row>
    <row r="481" spans="7:11" ht="12.75">
      <c r="G481" s="62"/>
      <c r="H481" s="112"/>
      <c r="I481" s="112"/>
      <c r="J481" s="112"/>
      <c r="K481" s="112"/>
    </row>
    <row r="482" spans="7:11" ht="12.75">
      <c r="G482" s="62"/>
      <c r="H482" s="112"/>
      <c r="I482" s="112"/>
      <c r="J482" s="112"/>
      <c r="K482" s="112"/>
    </row>
    <row r="483" spans="7:11" ht="12.75">
      <c r="G483" s="62"/>
      <c r="H483" s="112"/>
      <c r="I483" s="112"/>
      <c r="J483" s="112"/>
      <c r="K483" s="112"/>
    </row>
    <row r="484" spans="7:11" ht="12.75">
      <c r="G484" s="62"/>
      <c r="H484" s="112"/>
      <c r="I484" s="112"/>
      <c r="J484" s="112"/>
      <c r="K484" s="112"/>
    </row>
    <row r="485" spans="7:11" ht="12.75">
      <c r="G485" s="62"/>
      <c r="H485" s="112"/>
      <c r="I485" s="112"/>
      <c r="J485" s="112"/>
      <c r="K485" s="112"/>
    </row>
    <row r="486" spans="7:11" ht="12.75">
      <c r="G486" s="62"/>
      <c r="H486" s="112"/>
      <c r="I486" s="112"/>
      <c r="J486" s="112"/>
      <c r="K486" s="112"/>
    </row>
    <row r="487" spans="7:11" ht="12.75">
      <c r="G487" s="62"/>
      <c r="H487" s="112"/>
      <c r="I487" s="112"/>
      <c r="J487" s="112"/>
      <c r="K487" s="112"/>
    </row>
    <row r="488" spans="7:11" ht="12.75">
      <c r="G488" s="62"/>
      <c r="H488" s="112"/>
      <c r="I488" s="112"/>
      <c r="J488" s="112"/>
      <c r="K488" s="112"/>
    </row>
    <row r="489" spans="7:11" ht="12.75">
      <c r="G489" s="62"/>
      <c r="H489" s="112"/>
      <c r="I489" s="112"/>
      <c r="J489" s="112"/>
      <c r="K489" s="112"/>
    </row>
    <row r="490" spans="7:11" ht="12.75">
      <c r="G490" s="62"/>
      <c r="H490" s="112"/>
      <c r="I490" s="112"/>
      <c r="J490" s="112"/>
      <c r="K490" s="112"/>
    </row>
    <row r="491" spans="7:11" ht="12.75">
      <c r="G491" s="62"/>
      <c r="H491" s="112"/>
      <c r="I491" s="112"/>
      <c r="J491" s="112"/>
      <c r="K491" s="112"/>
    </row>
    <row r="492" spans="7:11" ht="12.75">
      <c r="G492" s="62"/>
      <c r="H492" s="112"/>
      <c r="I492" s="112"/>
      <c r="J492" s="112"/>
      <c r="K492" s="112"/>
    </row>
    <row r="493" spans="7:11" ht="12.75">
      <c r="G493" s="62"/>
      <c r="H493" s="112"/>
      <c r="I493" s="112"/>
      <c r="J493" s="112"/>
      <c r="K493" s="112"/>
    </row>
    <row r="494" spans="7:11" ht="12.75">
      <c r="G494" s="62"/>
      <c r="H494" s="112"/>
      <c r="I494" s="112"/>
      <c r="J494" s="112"/>
      <c r="K494" s="112"/>
    </row>
    <row r="495" spans="7:11" ht="12.75">
      <c r="G495" s="62"/>
      <c r="H495" s="112"/>
      <c r="I495" s="112"/>
      <c r="J495" s="112"/>
      <c r="K495" s="112"/>
    </row>
    <row r="496" spans="7:11" ht="12.75">
      <c r="G496" s="62"/>
      <c r="H496" s="112"/>
      <c r="I496" s="112"/>
      <c r="J496" s="112"/>
      <c r="K496" s="112"/>
    </row>
    <row r="497" spans="7:11" ht="12.75">
      <c r="G497" s="62"/>
      <c r="H497" s="112"/>
      <c r="I497" s="112"/>
      <c r="J497" s="112"/>
      <c r="K497" s="112"/>
    </row>
    <row r="498" spans="7:11" ht="12.75">
      <c r="G498" s="62"/>
      <c r="H498" s="112"/>
      <c r="I498" s="112"/>
      <c r="J498" s="112"/>
      <c r="K498" s="112"/>
    </row>
    <row r="499" spans="7:11" ht="12.75">
      <c r="G499" s="62"/>
      <c r="H499" s="112"/>
      <c r="I499" s="112"/>
      <c r="J499" s="112"/>
      <c r="K499" s="112"/>
    </row>
    <row r="500" spans="7:11" ht="12.75">
      <c r="G500" s="62"/>
      <c r="H500" s="112"/>
      <c r="I500" s="112"/>
      <c r="J500" s="112"/>
      <c r="K500" s="112"/>
    </row>
    <row r="501" spans="7:11" ht="12.75">
      <c r="G501" s="62"/>
      <c r="H501" s="112"/>
      <c r="I501" s="112"/>
      <c r="J501" s="112"/>
      <c r="K501" s="112"/>
    </row>
    <row r="502" spans="7:11" ht="12.75">
      <c r="G502" s="62"/>
      <c r="H502" s="112"/>
      <c r="I502" s="112"/>
      <c r="J502" s="112"/>
      <c r="K502" s="112"/>
    </row>
    <row r="503" spans="7:11" ht="12.75">
      <c r="G503" s="62"/>
      <c r="H503" s="112"/>
      <c r="I503" s="112"/>
      <c r="J503" s="112"/>
      <c r="K503" s="112"/>
    </row>
    <row r="504" spans="7:11" ht="12.75">
      <c r="G504" s="62"/>
      <c r="H504" s="112"/>
      <c r="I504" s="112"/>
      <c r="J504" s="112"/>
      <c r="K504" s="112"/>
    </row>
    <row r="505" spans="7:11" ht="12.75">
      <c r="G505" s="62"/>
      <c r="H505" s="112"/>
      <c r="I505" s="112"/>
      <c r="J505" s="112"/>
      <c r="K505" s="112"/>
    </row>
    <row r="506" spans="7:11" ht="12.75">
      <c r="G506" s="62"/>
      <c r="H506" s="112"/>
      <c r="I506" s="112"/>
      <c r="J506" s="112"/>
      <c r="K506" s="112"/>
    </row>
    <row r="507" spans="7:11" ht="12.75">
      <c r="G507" s="62"/>
      <c r="H507" s="112"/>
      <c r="I507" s="112"/>
      <c r="J507" s="112"/>
      <c r="K507" s="112"/>
    </row>
    <row r="508" spans="7:11" ht="12.75">
      <c r="G508" s="62"/>
      <c r="H508" s="112"/>
      <c r="I508" s="112"/>
      <c r="J508" s="112"/>
      <c r="K508" s="112"/>
    </row>
    <row r="509" spans="7:11" ht="12.75">
      <c r="G509" s="62"/>
      <c r="H509" s="112"/>
      <c r="I509" s="112"/>
      <c r="J509" s="112"/>
      <c r="K509" s="112"/>
    </row>
    <row r="510" spans="7:11" ht="12.75">
      <c r="G510" s="62"/>
      <c r="H510" s="112"/>
      <c r="I510" s="112"/>
      <c r="J510" s="112"/>
      <c r="K510" s="112"/>
    </row>
    <row r="511" spans="7:11" ht="12.75">
      <c r="G511" s="62"/>
      <c r="H511" s="112"/>
      <c r="I511" s="112"/>
      <c r="J511" s="112"/>
      <c r="K511" s="112"/>
    </row>
    <row r="512" spans="7:11" ht="12.75">
      <c r="G512" s="62"/>
      <c r="H512" s="112"/>
      <c r="I512" s="112"/>
      <c r="J512" s="112"/>
      <c r="K512" s="112"/>
    </row>
    <row r="513" spans="7:11" ht="12.75">
      <c r="G513" s="62"/>
      <c r="H513" s="112"/>
      <c r="I513" s="112"/>
      <c r="J513" s="112"/>
      <c r="K513" s="112"/>
    </row>
    <row r="514" spans="7:11" ht="12.75">
      <c r="G514" s="62"/>
      <c r="H514" s="112"/>
      <c r="I514" s="112"/>
      <c r="J514" s="112"/>
      <c r="K514" s="112"/>
    </row>
    <row r="515" spans="7:11" ht="12.75">
      <c r="G515" s="62"/>
      <c r="H515" s="112"/>
      <c r="I515" s="112"/>
      <c r="J515" s="112"/>
      <c r="K515" s="112"/>
    </row>
    <row r="516" spans="7:11" ht="12.75">
      <c r="G516" s="62"/>
      <c r="H516" s="112"/>
      <c r="I516" s="112"/>
      <c r="J516" s="112"/>
      <c r="K516" s="112"/>
    </row>
    <row r="517" spans="7:11" ht="12.75">
      <c r="G517" s="62"/>
      <c r="H517" s="112"/>
      <c r="I517" s="112"/>
      <c r="J517" s="112"/>
      <c r="K517" s="112"/>
    </row>
    <row r="518" spans="7:11" ht="12.75">
      <c r="G518" s="62"/>
      <c r="H518" s="112"/>
      <c r="I518" s="112"/>
      <c r="J518" s="112"/>
      <c r="K518" s="112"/>
    </row>
    <row r="519" spans="7:11" ht="12.75">
      <c r="G519" s="62"/>
      <c r="H519" s="112"/>
      <c r="I519" s="112"/>
      <c r="J519" s="112"/>
      <c r="K519" s="112"/>
    </row>
    <row r="520" spans="7:11" ht="12.75">
      <c r="G520" s="62"/>
      <c r="H520" s="112"/>
      <c r="I520" s="112"/>
      <c r="J520" s="112"/>
      <c r="K520" s="112"/>
    </row>
    <row r="521" spans="7:11" ht="12.75">
      <c r="G521" s="62"/>
      <c r="H521" s="112"/>
      <c r="I521" s="112"/>
      <c r="J521" s="112"/>
      <c r="K521" s="112"/>
    </row>
    <row r="522" spans="7:11" ht="12.75">
      <c r="G522" s="62"/>
      <c r="H522" s="112"/>
      <c r="I522" s="112"/>
      <c r="J522" s="112"/>
      <c r="K522" s="112"/>
    </row>
    <row r="523" spans="7:11" ht="12.75">
      <c r="G523" s="62"/>
      <c r="H523" s="112"/>
      <c r="I523" s="112"/>
      <c r="J523" s="112"/>
      <c r="K523" s="112"/>
    </row>
    <row r="524" spans="7:11" ht="12.75">
      <c r="G524" s="62"/>
      <c r="H524" s="112"/>
      <c r="I524" s="112"/>
      <c r="J524" s="112"/>
      <c r="K524" s="112"/>
    </row>
    <row r="525" spans="7:11" ht="12.75">
      <c r="G525" s="62"/>
      <c r="H525" s="112"/>
      <c r="I525" s="112"/>
      <c r="J525" s="112"/>
      <c r="K525" s="112"/>
    </row>
    <row r="526" spans="7:11" ht="12.75">
      <c r="G526" s="62"/>
      <c r="H526" s="112"/>
      <c r="I526" s="112"/>
      <c r="J526" s="112"/>
      <c r="K526" s="112"/>
    </row>
    <row r="527" spans="7:11" ht="12.75">
      <c r="G527" s="62"/>
      <c r="H527" s="112"/>
      <c r="I527" s="112"/>
      <c r="J527" s="112"/>
      <c r="K527" s="112"/>
    </row>
    <row r="528" spans="7:11" ht="12.75">
      <c r="G528" s="62"/>
      <c r="H528" s="112"/>
      <c r="I528" s="112"/>
      <c r="J528" s="112"/>
      <c r="K528" s="112"/>
    </row>
    <row r="529" spans="7:11" ht="12.75">
      <c r="G529" s="62"/>
      <c r="H529" s="112"/>
      <c r="I529" s="112"/>
      <c r="J529" s="112"/>
      <c r="K529" s="112"/>
    </row>
    <row r="530" spans="7:11" ht="12.75">
      <c r="G530" s="62"/>
      <c r="H530" s="112"/>
      <c r="I530" s="112"/>
      <c r="J530" s="112"/>
      <c r="K530" s="112"/>
    </row>
    <row r="531" spans="7:11" ht="12.75">
      <c r="G531" s="62"/>
      <c r="H531" s="112"/>
      <c r="I531" s="112"/>
      <c r="J531" s="112"/>
      <c r="K531" s="112"/>
    </row>
    <row r="532" spans="7:11" ht="12.75">
      <c r="G532" s="62"/>
      <c r="H532" s="112"/>
      <c r="I532" s="112"/>
      <c r="J532" s="112"/>
      <c r="K532" s="112"/>
    </row>
    <row r="533" spans="7:11" ht="12.75">
      <c r="G533" s="62"/>
      <c r="H533" s="112"/>
      <c r="I533" s="112"/>
      <c r="J533" s="112"/>
      <c r="K533" s="112"/>
    </row>
    <row r="534" spans="7:11" ht="12.75">
      <c r="G534" s="62"/>
      <c r="H534" s="112"/>
      <c r="I534" s="112"/>
      <c r="J534" s="112"/>
      <c r="K534" s="112"/>
    </row>
    <row r="535" spans="7:11" ht="12.75">
      <c r="G535" s="62"/>
      <c r="H535" s="112"/>
      <c r="I535" s="112"/>
      <c r="J535" s="112"/>
      <c r="K535" s="112"/>
    </row>
    <row r="536" spans="7:11" ht="12.75">
      <c r="G536" s="62"/>
      <c r="H536" s="112"/>
      <c r="I536" s="112"/>
      <c r="J536" s="112"/>
      <c r="K536" s="112"/>
    </row>
    <row r="537" spans="7:11" ht="12.75">
      <c r="G537" s="62"/>
      <c r="H537" s="112"/>
      <c r="I537" s="112"/>
      <c r="J537" s="112"/>
      <c r="K537" s="112"/>
    </row>
    <row r="538" spans="7:11" ht="12.75">
      <c r="G538" s="62"/>
      <c r="H538" s="112"/>
      <c r="I538" s="112"/>
      <c r="J538" s="112"/>
      <c r="K538" s="112"/>
    </row>
    <row r="539" spans="7:11" ht="12.75">
      <c r="G539" s="62"/>
      <c r="H539" s="112"/>
      <c r="I539" s="112"/>
      <c r="J539" s="112"/>
      <c r="K539" s="112"/>
    </row>
    <row r="540" spans="7:11" ht="12.75">
      <c r="G540" s="62"/>
      <c r="H540" s="112"/>
      <c r="I540" s="112"/>
      <c r="J540" s="112"/>
      <c r="K540" s="112"/>
    </row>
    <row r="541" spans="7:11" ht="12.75">
      <c r="G541" s="62"/>
      <c r="H541" s="112"/>
      <c r="I541" s="112"/>
      <c r="J541" s="112"/>
      <c r="K541" s="112"/>
    </row>
    <row r="542" spans="7:11" ht="12.75">
      <c r="G542" s="62"/>
      <c r="H542" s="112"/>
      <c r="I542" s="112"/>
      <c r="J542" s="112"/>
      <c r="K542" s="112"/>
    </row>
    <row r="543" spans="7:11" ht="12.75">
      <c r="G543" s="62"/>
      <c r="H543" s="112"/>
      <c r="I543" s="112"/>
      <c r="J543" s="112"/>
      <c r="K543" s="112"/>
    </row>
    <row r="544" spans="7:11" ht="12.75">
      <c r="G544" s="62"/>
      <c r="H544" s="112"/>
      <c r="I544" s="112"/>
      <c r="J544" s="112"/>
      <c r="K544" s="112"/>
    </row>
    <row r="545" spans="7:11" ht="12.75">
      <c r="G545" s="62"/>
      <c r="H545" s="112"/>
      <c r="I545" s="112"/>
      <c r="J545" s="112"/>
      <c r="K545" s="112"/>
    </row>
    <row r="546" spans="7:11" ht="12.75">
      <c r="G546" s="62"/>
      <c r="H546" s="112"/>
      <c r="I546" s="112"/>
      <c r="J546" s="112"/>
      <c r="K546" s="112"/>
    </row>
    <row r="547" spans="7:11" ht="12.75">
      <c r="G547" s="62"/>
      <c r="H547" s="112"/>
      <c r="I547" s="112"/>
      <c r="J547" s="112"/>
      <c r="K547" s="112"/>
    </row>
    <row r="548" spans="7:11" ht="12.75">
      <c r="G548" s="62"/>
      <c r="H548" s="112"/>
      <c r="I548" s="112"/>
      <c r="J548" s="112"/>
      <c r="K548" s="112"/>
    </row>
    <row r="549" spans="7:11" ht="12.75">
      <c r="G549" s="62"/>
      <c r="H549" s="112"/>
      <c r="I549" s="112"/>
      <c r="J549" s="112"/>
      <c r="K549" s="112"/>
    </row>
    <row r="550" spans="7:11" ht="12.75">
      <c r="G550" s="62"/>
      <c r="H550" s="112"/>
      <c r="I550" s="112"/>
      <c r="J550" s="112"/>
      <c r="K550" s="112"/>
    </row>
    <row r="551" spans="7:11" ht="12.75">
      <c r="G551" s="62"/>
      <c r="H551" s="112"/>
      <c r="I551" s="112"/>
      <c r="J551" s="112"/>
      <c r="K551" s="112"/>
    </row>
    <row r="552" spans="7:11" ht="12.75">
      <c r="G552" s="62"/>
      <c r="H552" s="112"/>
      <c r="I552" s="112"/>
      <c r="J552" s="112"/>
      <c r="K552" s="112"/>
    </row>
    <row r="553" spans="7:11" ht="12.75">
      <c r="G553" s="62"/>
      <c r="H553" s="112"/>
      <c r="I553" s="112"/>
      <c r="J553" s="112"/>
      <c r="K553" s="112"/>
    </row>
    <row r="554" spans="7:11" ht="12.75">
      <c r="G554" s="62"/>
      <c r="H554" s="112"/>
      <c r="I554" s="112"/>
      <c r="J554" s="112"/>
      <c r="K554" s="112"/>
    </row>
    <row r="555" spans="7:11" ht="12.75">
      <c r="G555" s="62"/>
      <c r="H555" s="112"/>
      <c r="I555" s="112"/>
      <c r="J555" s="112"/>
      <c r="K555" s="112"/>
    </row>
    <row r="556" spans="7:11" ht="12.75">
      <c r="G556" s="62"/>
      <c r="H556" s="112"/>
      <c r="I556" s="112"/>
      <c r="J556" s="112"/>
      <c r="K556" s="112"/>
    </row>
    <row r="557" spans="7:11" ht="12.75">
      <c r="G557" s="62"/>
      <c r="H557" s="112"/>
      <c r="I557" s="112"/>
      <c r="J557" s="112"/>
      <c r="K557" s="112"/>
    </row>
    <row r="558" spans="7:11" ht="12.75">
      <c r="G558" s="62"/>
      <c r="H558" s="112"/>
      <c r="I558" s="112"/>
      <c r="J558" s="112"/>
      <c r="K558" s="112"/>
    </row>
    <row r="559" spans="7:11" ht="12.75">
      <c r="G559" s="62"/>
      <c r="H559" s="112"/>
      <c r="I559" s="112"/>
      <c r="J559" s="112"/>
      <c r="K559" s="112"/>
    </row>
    <row r="560" spans="7:11" ht="12.75">
      <c r="G560" s="62"/>
      <c r="H560" s="112"/>
      <c r="I560" s="112"/>
      <c r="J560" s="112"/>
      <c r="K560" s="112"/>
    </row>
    <row r="561" spans="7:11" ht="12.75">
      <c r="G561" s="62"/>
      <c r="H561" s="112"/>
      <c r="I561" s="112"/>
      <c r="J561" s="112"/>
      <c r="K561" s="112"/>
    </row>
    <row r="562" spans="7:11" ht="12.75">
      <c r="G562" s="62"/>
      <c r="H562" s="112"/>
      <c r="I562" s="112"/>
      <c r="J562" s="112"/>
      <c r="K562" s="112"/>
    </row>
    <row r="563" spans="7:11" ht="12.75">
      <c r="G563" s="62"/>
      <c r="H563" s="112"/>
      <c r="I563" s="112"/>
      <c r="J563" s="112"/>
      <c r="K563" s="112"/>
    </row>
    <row r="564" spans="7:11" ht="12.75">
      <c r="G564" s="62"/>
      <c r="H564" s="112"/>
      <c r="I564" s="112"/>
      <c r="J564" s="112"/>
      <c r="K564" s="112"/>
    </row>
    <row r="565" spans="7:11" ht="12.75">
      <c r="G565" s="62"/>
      <c r="H565" s="112"/>
      <c r="I565" s="112"/>
      <c r="J565" s="112"/>
      <c r="K565" s="112"/>
    </row>
    <row r="566" spans="7:11" ht="12.75">
      <c r="G566" s="62"/>
      <c r="H566" s="112"/>
      <c r="I566" s="112"/>
      <c r="J566" s="112"/>
      <c r="K566" s="112"/>
    </row>
    <row r="567" spans="7:11" ht="12.75">
      <c r="G567" s="62"/>
      <c r="H567" s="112"/>
      <c r="I567" s="112"/>
      <c r="J567" s="112"/>
      <c r="K567" s="112"/>
    </row>
    <row r="568" spans="7:11" ht="12.75">
      <c r="G568" s="62"/>
      <c r="H568" s="112"/>
      <c r="I568" s="112"/>
      <c r="J568" s="112"/>
      <c r="K568" s="112"/>
    </row>
    <row r="569" spans="7:11" ht="12.75">
      <c r="G569" s="62"/>
      <c r="H569" s="112"/>
      <c r="I569" s="112"/>
      <c r="J569" s="112"/>
      <c r="K569" s="112"/>
    </row>
    <row r="570" spans="7:11" ht="12.75">
      <c r="G570" s="62"/>
      <c r="H570" s="112"/>
      <c r="I570" s="112"/>
      <c r="J570" s="112"/>
      <c r="K570" s="112"/>
    </row>
    <row r="571" spans="7:11" ht="12.75">
      <c r="G571" s="62"/>
      <c r="H571" s="112"/>
      <c r="I571" s="112"/>
      <c r="J571" s="112"/>
      <c r="K571" s="112"/>
    </row>
    <row r="572" spans="7:11" ht="12.75">
      <c r="G572" s="62"/>
      <c r="H572" s="112"/>
      <c r="I572" s="112"/>
      <c r="J572" s="112"/>
      <c r="K572" s="112"/>
    </row>
    <row r="573" spans="7:11" ht="12.75">
      <c r="G573" s="62"/>
      <c r="H573" s="112"/>
      <c r="I573" s="112"/>
      <c r="J573" s="112"/>
      <c r="K573" s="112"/>
    </row>
    <row r="574" spans="7:11" ht="12.75">
      <c r="G574" s="62"/>
      <c r="H574" s="112"/>
      <c r="I574" s="112"/>
      <c r="J574" s="112"/>
      <c r="K574" s="112"/>
    </row>
    <row r="575" spans="7:11" ht="12.75">
      <c r="G575" s="62"/>
      <c r="H575" s="112"/>
      <c r="I575" s="112"/>
      <c r="J575" s="112"/>
      <c r="K575" s="112"/>
    </row>
    <row r="576" spans="7:11" ht="12.75">
      <c r="G576" s="62"/>
      <c r="H576" s="112"/>
      <c r="I576" s="112"/>
      <c r="J576" s="112"/>
      <c r="K576" s="112"/>
    </row>
    <row r="577" spans="7:11" ht="12.75">
      <c r="G577" s="62"/>
      <c r="H577" s="112"/>
      <c r="I577" s="112"/>
      <c r="J577" s="112"/>
      <c r="K577" s="112"/>
    </row>
    <row r="578" spans="7:11" ht="12.75">
      <c r="G578" s="62"/>
      <c r="H578" s="112"/>
      <c r="I578" s="112"/>
      <c r="J578" s="112"/>
      <c r="K578" s="112"/>
    </row>
    <row r="579" spans="7:11" ht="12.75">
      <c r="G579" s="62"/>
      <c r="H579" s="112"/>
      <c r="I579" s="112"/>
      <c r="J579" s="112"/>
      <c r="K579" s="112"/>
    </row>
    <row r="580" spans="7:11" ht="12.75">
      <c r="G580" s="62"/>
      <c r="H580" s="112"/>
      <c r="I580" s="112"/>
      <c r="J580" s="112"/>
      <c r="K580" s="112"/>
    </row>
    <row r="581" spans="7:11" ht="12.75">
      <c r="G581" s="62"/>
      <c r="H581" s="112"/>
      <c r="I581" s="112"/>
      <c r="J581" s="112"/>
      <c r="K581" s="112"/>
    </row>
    <row r="582" spans="7:11" ht="12.75">
      <c r="G582" s="62"/>
      <c r="H582" s="112"/>
      <c r="I582" s="112"/>
      <c r="J582" s="112"/>
      <c r="K582" s="112"/>
    </row>
    <row r="583" spans="7:11" ht="12.75">
      <c r="G583" s="62"/>
      <c r="H583" s="112"/>
      <c r="I583" s="112"/>
      <c r="J583" s="112"/>
      <c r="K583" s="112"/>
    </row>
    <row r="584" spans="7:11" ht="12.75">
      <c r="G584" s="62"/>
      <c r="H584" s="112"/>
      <c r="I584" s="112"/>
      <c r="J584" s="112"/>
      <c r="K584" s="112"/>
    </row>
    <row r="585" spans="7:11" ht="12.75">
      <c r="G585" s="62"/>
      <c r="H585" s="112"/>
      <c r="I585" s="112"/>
      <c r="J585" s="112"/>
      <c r="K585" s="112"/>
    </row>
    <row r="586" spans="7:11" ht="12.75">
      <c r="G586" s="62"/>
      <c r="H586" s="112"/>
      <c r="I586" s="112"/>
      <c r="J586" s="112"/>
      <c r="K586" s="112"/>
    </row>
    <row r="587" spans="7:11" ht="12.75">
      <c r="G587" s="62"/>
      <c r="H587" s="112"/>
      <c r="I587" s="112"/>
      <c r="J587" s="112"/>
      <c r="K587" s="112"/>
    </row>
    <row r="588" spans="7:11" ht="12.75">
      <c r="G588" s="62"/>
      <c r="H588" s="112"/>
      <c r="I588" s="112"/>
      <c r="J588" s="112"/>
      <c r="K588" s="112"/>
    </row>
    <row r="589" spans="7:11" ht="12.75">
      <c r="G589" s="62"/>
      <c r="H589" s="112"/>
      <c r="I589" s="112"/>
      <c r="J589" s="112"/>
      <c r="K589" s="112"/>
    </row>
    <row r="590" spans="7:11" ht="12.75">
      <c r="G590" s="62"/>
      <c r="H590" s="112"/>
      <c r="I590" s="112"/>
      <c r="J590" s="112"/>
      <c r="K590" s="112"/>
    </row>
    <row r="591" spans="7:11" ht="12.75">
      <c r="G591" s="62"/>
      <c r="H591" s="112"/>
      <c r="I591" s="112"/>
      <c r="J591" s="112"/>
      <c r="K591" s="112"/>
    </row>
    <row r="592" spans="7:11" ht="12.75">
      <c r="G592" s="62"/>
      <c r="H592" s="112"/>
      <c r="I592" s="112"/>
      <c r="J592" s="112"/>
      <c r="K592" s="112"/>
    </row>
    <row r="593" spans="7:11" ht="12.75">
      <c r="G593" s="62"/>
      <c r="H593" s="112"/>
      <c r="I593" s="112"/>
      <c r="J593" s="112"/>
      <c r="K593" s="112"/>
    </row>
    <row r="594" spans="7:11" ht="12.75">
      <c r="G594" s="62"/>
      <c r="H594" s="112"/>
      <c r="I594" s="112"/>
      <c r="J594" s="112"/>
      <c r="K594" s="112"/>
    </row>
  </sheetData>
  <sheetProtection/>
  <mergeCells count="28">
    <mergeCell ref="D300:G300"/>
    <mergeCell ref="C302:G302"/>
    <mergeCell ref="C303:G303"/>
    <mergeCell ref="C261:G261"/>
    <mergeCell ref="C262:G262"/>
    <mergeCell ref="F296:G296"/>
    <mergeCell ref="F297:G297"/>
    <mergeCell ref="E298:G298"/>
    <mergeCell ref="F299:G299"/>
    <mergeCell ref="C226:C227"/>
    <mergeCell ref="F256:G256"/>
    <mergeCell ref="D257:G257"/>
    <mergeCell ref="F258:G258"/>
    <mergeCell ref="C259:G259"/>
    <mergeCell ref="C260:G260"/>
    <mergeCell ref="A40:G40"/>
    <mergeCell ref="C44:C45"/>
    <mergeCell ref="D44:D45"/>
    <mergeCell ref="C172:C173"/>
    <mergeCell ref="C174:C175"/>
    <mergeCell ref="C223:C225"/>
    <mergeCell ref="F1:G1"/>
    <mergeCell ref="D2:G2"/>
    <mergeCell ref="F3:G3"/>
    <mergeCell ref="C6:G6"/>
    <mergeCell ref="F37:G37"/>
    <mergeCell ref="C38:D38"/>
    <mergeCell ref="E38:G38"/>
  </mergeCells>
  <printOptions horizontalCentered="1"/>
  <pageMargins left="0.1968503937007874" right="0.2755905511811024" top="0.3937007874015748" bottom="0.3937007874015748" header="0.8267716535433072" footer="0.1968503937007874"/>
  <pageSetup fitToHeight="1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Лист3321211127">
    <pageSetUpPr fitToPage="1"/>
  </sheetPr>
  <dimension ref="A1:K599"/>
  <sheetViews>
    <sheetView view="pageBreakPreview" zoomScaleSheetLayoutView="100" zoomScalePageLayoutView="0" workbookViewId="0" topLeftCell="A327">
      <selection activeCell="C350" sqref="C350"/>
    </sheetView>
  </sheetViews>
  <sheetFormatPr defaultColWidth="9.00390625" defaultRowHeight="12.75"/>
  <cols>
    <col min="1" max="1" width="4.25390625" style="0" customWidth="1"/>
    <col min="2" max="2" width="6.00390625" style="57" customWidth="1"/>
    <col min="3" max="3" width="63.375" style="57" customWidth="1"/>
    <col min="4" max="4" width="27.375" style="59" customWidth="1"/>
    <col min="5" max="5" width="15.625" style="60" customWidth="1"/>
    <col min="6" max="6" width="15.00390625" style="62" customWidth="1"/>
    <col min="7" max="7" width="11.625" style="63" customWidth="1"/>
    <col min="8" max="8" width="0.37109375" style="0" customWidth="1"/>
  </cols>
  <sheetData>
    <row r="1" spans="5:8" ht="24.75" customHeight="1">
      <c r="E1" s="2"/>
      <c r="F1" s="205" t="s">
        <v>7</v>
      </c>
      <c r="G1" s="241"/>
      <c r="H1" s="112"/>
    </row>
    <row r="2" spans="4:8" ht="61.5" customHeight="1">
      <c r="D2" s="207" t="s">
        <v>462</v>
      </c>
      <c r="E2" s="208"/>
      <c r="F2" s="208"/>
      <c r="G2" s="208"/>
      <c r="H2" s="112"/>
    </row>
    <row r="3" spans="6:8" ht="12.75" customHeight="1">
      <c r="F3" s="209"/>
      <c r="G3" s="209"/>
      <c r="H3" s="112"/>
    </row>
    <row r="4" spans="7:8" ht="12.75">
      <c r="G4" s="62"/>
      <c r="H4" s="112"/>
    </row>
    <row r="5" spans="7:8" ht="15" customHeight="1">
      <c r="G5" s="62"/>
      <c r="H5" s="112"/>
    </row>
    <row r="6" spans="3:8" ht="30.75" customHeight="1">
      <c r="C6" s="210" t="s">
        <v>483</v>
      </c>
      <c r="D6" s="211"/>
      <c r="E6" s="211"/>
      <c r="F6" s="211"/>
      <c r="G6" s="211"/>
      <c r="H6" s="112"/>
    </row>
    <row r="7" spans="7:8" ht="12.75">
      <c r="G7" s="62"/>
      <c r="H7" s="112"/>
    </row>
    <row r="8" spans="2:7" ht="77.25" customHeight="1">
      <c r="B8" s="64"/>
      <c r="C8" s="162" t="s">
        <v>354</v>
      </c>
      <c r="D8" s="163" t="s">
        <v>355</v>
      </c>
      <c r="E8" s="163" t="s">
        <v>461</v>
      </c>
      <c r="F8" s="162" t="s">
        <v>484</v>
      </c>
      <c r="G8" s="162" t="s">
        <v>356</v>
      </c>
    </row>
    <row r="9" spans="2:7" ht="51.75" customHeight="1">
      <c r="B9" s="64"/>
      <c r="C9" s="18" t="s">
        <v>53</v>
      </c>
      <c r="D9" s="18" t="s">
        <v>272</v>
      </c>
      <c r="E9" s="84">
        <v>495455.6</v>
      </c>
      <c r="F9" s="84">
        <v>195520</v>
      </c>
      <c r="G9" s="167">
        <f>F9/E9*100</f>
        <v>39.462668299641784</v>
      </c>
    </row>
    <row r="10" spans="2:7" ht="49.5" customHeight="1">
      <c r="B10" s="64"/>
      <c r="C10" s="18" t="s">
        <v>357</v>
      </c>
      <c r="D10" s="18" t="s">
        <v>48</v>
      </c>
      <c r="E10" s="84">
        <v>1588312.6</v>
      </c>
      <c r="F10" s="84">
        <v>788157.9</v>
      </c>
      <c r="G10" s="167">
        <f>F10/E10*100</f>
        <v>49.6223413451483</v>
      </c>
    </row>
    <row r="11" spans="2:7" ht="30.75" customHeight="1">
      <c r="B11" s="64"/>
      <c r="C11" s="168" t="s">
        <v>210</v>
      </c>
      <c r="D11" s="168"/>
      <c r="E11" s="84">
        <f>SUM(E9:E10)</f>
        <v>2083768.2000000002</v>
      </c>
      <c r="F11" s="84">
        <f>SUM(F9:F10)</f>
        <v>983677.9</v>
      </c>
      <c r="G11" s="167">
        <f>F11/E11*100</f>
        <v>47.20668546530271</v>
      </c>
    </row>
    <row r="12" spans="7:9" ht="12.75">
      <c r="G12" s="62"/>
      <c r="H12" s="112"/>
      <c r="I12" s="112"/>
    </row>
    <row r="13" spans="7:9" ht="12.75">
      <c r="G13" s="62"/>
      <c r="H13" s="112"/>
      <c r="I13" s="112"/>
    </row>
    <row r="14" spans="3:9" ht="13.5">
      <c r="C14" s="20"/>
      <c r="G14" s="62"/>
      <c r="H14" s="112"/>
      <c r="I14" s="112"/>
    </row>
    <row r="15" spans="7:9" ht="12.75">
      <c r="G15" s="62"/>
      <c r="H15" s="112"/>
      <c r="I15" s="112"/>
    </row>
    <row r="16" spans="3:9" ht="15" customHeight="1">
      <c r="C16" s="159"/>
      <c r="F16" s="148"/>
      <c r="G16" s="62"/>
      <c r="H16" s="112"/>
      <c r="I16" s="112"/>
    </row>
    <row r="17" spans="7:9" ht="12.75">
      <c r="G17" s="62"/>
      <c r="H17" s="112"/>
      <c r="I17" s="112"/>
    </row>
    <row r="18" spans="7:9" ht="12.75">
      <c r="G18" s="62"/>
      <c r="H18" s="112"/>
      <c r="I18" s="112"/>
    </row>
    <row r="19" spans="7:9" ht="15.75" customHeight="1">
      <c r="G19" s="62"/>
      <c r="H19" s="112"/>
      <c r="I19" s="112"/>
    </row>
    <row r="20" spans="7:9" ht="12.75">
      <c r="G20" s="62"/>
      <c r="H20" s="112"/>
      <c r="I20" s="112"/>
    </row>
    <row r="21" spans="7:9" ht="12.75">
      <c r="G21" s="62"/>
      <c r="H21" s="112"/>
      <c r="I21" s="112"/>
    </row>
    <row r="22" spans="7:9" ht="12.75">
      <c r="G22" s="62"/>
      <c r="H22" s="112"/>
      <c r="I22" s="112"/>
    </row>
    <row r="23" spans="7:9" ht="12.75">
      <c r="G23" s="62"/>
      <c r="H23" s="112"/>
      <c r="I23" s="112"/>
    </row>
    <row r="24" spans="7:9" ht="12.75">
      <c r="G24" s="62"/>
      <c r="H24" s="112"/>
      <c r="I24" s="112"/>
    </row>
    <row r="25" spans="7:9" ht="12.75" customHeight="1">
      <c r="G25" s="62"/>
      <c r="H25" s="112"/>
      <c r="I25" s="112"/>
    </row>
    <row r="26" spans="7:9" ht="12.75" customHeight="1">
      <c r="G26" s="62"/>
      <c r="H26" s="112"/>
      <c r="I26" s="112"/>
    </row>
    <row r="27" spans="7:9" ht="12.75">
      <c r="G27" s="62"/>
      <c r="H27" s="112"/>
      <c r="I27" s="112"/>
    </row>
    <row r="28" spans="7:9" ht="10.5" customHeight="1">
      <c r="G28" s="62"/>
      <c r="H28" s="112"/>
      <c r="I28" s="112"/>
    </row>
    <row r="29" spans="7:9" ht="13.5" customHeight="1">
      <c r="G29" s="62"/>
      <c r="H29" s="112"/>
      <c r="I29" s="112"/>
    </row>
    <row r="30" spans="7:9" ht="14.25" customHeight="1">
      <c r="G30" s="62"/>
      <c r="H30" s="112"/>
      <c r="I30" s="112"/>
    </row>
    <row r="31" spans="7:9" ht="12.75">
      <c r="G31" s="62"/>
      <c r="H31" s="112"/>
      <c r="I31" s="112"/>
    </row>
    <row r="32" spans="7:9" ht="44.25" customHeight="1">
      <c r="G32" s="62"/>
      <c r="H32" s="112"/>
      <c r="I32" s="112"/>
    </row>
    <row r="33" spans="7:9" ht="13.5" customHeight="1">
      <c r="G33" s="62"/>
      <c r="H33" s="112"/>
      <c r="I33" s="112"/>
    </row>
    <row r="34" spans="7:9" ht="312" customHeight="1">
      <c r="G34" s="62"/>
      <c r="H34" s="112"/>
      <c r="I34" s="112"/>
    </row>
    <row r="35" spans="7:9" ht="138.75" customHeight="1">
      <c r="G35" s="62"/>
      <c r="H35" s="112"/>
      <c r="I35" s="112"/>
    </row>
    <row r="36" spans="7:9" ht="38.25" customHeight="1">
      <c r="G36" s="62"/>
      <c r="H36" s="112"/>
      <c r="I36" s="112"/>
    </row>
    <row r="37" spans="3:8" ht="20.25" customHeight="1">
      <c r="C37" s="65"/>
      <c r="E37" s="2"/>
      <c r="F37" s="205" t="s">
        <v>256</v>
      </c>
      <c r="G37" s="241"/>
      <c r="H37" s="112"/>
    </row>
    <row r="38" spans="3:8" ht="32.25" customHeight="1">
      <c r="C38" s="212"/>
      <c r="D38" s="212"/>
      <c r="E38" s="207" t="s">
        <v>478</v>
      </c>
      <c r="F38" s="213"/>
      <c r="G38" s="213"/>
      <c r="H38" s="112"/>
    </row>
    <row r="39" spans="3:7" ht="6.75" customHeight="1">
      <c r="C39" s="65"/>
      <c r="D39" s="29"/>
      <c r="E39" s="66"/>
      <c r="F39" s="67"/>
      <c r="G39" s="68"/>
    </row>
    <row r="40" spans="1:7" ht="27.75" customHeight="1">
      <c r="A40" s="214" t="s">
        <v>485</v>
      </c>
      <c r="B40" s="240"/>
      <c r="C40" s="240"/>
      <c r="D40" s="240"/>
      <c r="E40" s="240"/>
      <c r="F40" s="240"/>
      <c r="G40" s="240"/>
    </row>
    <row r="41" spans="3:8" ht="15" customHeight="1">
      <c r="C41" s="69"/>
      <c r="D41" s="70"/>
      <c r="E41" s="71"/>
      <c r="F41" s="72"/>
      <c r="G41" s="72"/>
      <c r="H41" s="112"/>
    </row>
    <row r="42" spans="3:7" ht="21.75" customHeight="1" hidden="1">
      <c r="C42" s="6"/>
      <c r="D42" s="30"/>
      <c r="E42" s="73"/>
      <c r="F42" s="6"/>
      <c r="G42" s="74"/>
    </row>
    <row r="43" spans="3:7" ht="4.5" customHeight="1" hidden="1">
      <c r="C43" s="65"/>
      <c r="D43" s="28"/>
      <c r="E43" s="71"/>
      <c r="F43" s="65"/>
      <c r="G43" s="75"/>
    </row>
    <row r="44" spans="2:7" ht="48" customHeight="1">
      <c r="B44" s="64"/>
      <c r="C44" s="216" t="s">
        <v>270</v>
      </c>
      <c r="D44" s="218" t="s">
        <v>271</v>
      </c>
      <c r="E44" s="163" t="s">
        <v>463</v>
      </c>
      <c r="F44" s="162" t="s">
        <v>486</v>
      </c>
      <c r="G44" s="161" t="s">
        <v>356</v>
      </c>
    </row>
    <row r="45" spans="2:7" ht="14.25" customHeight="1" hidden="1">
      <c r="B45" s="64"/>
      <c r="C45" s="217"/>
      <c r="D45" s="219"/>
      <c r="E45" s="77"/>
      <c r="F45" s="76"/>
      <c r="G45" s="76"/>
    </row>
    <row r="46" spans="2:7" ht="18" customHeight="1">
      <c r="B46" s="64"/>
      <c r="C46" s="36">
        <v>1</v>
      </c>
      <c r="D46" s="31">
        <v>2</v>
      </c>
      <c r="E46" s="78">
        <v>3</v>
      </c>
      <c r="F46" s="79">
        <v>5</v>
      </c>
      <c r="G46" s="79">
        <v>6</v>
      </c>
    </row>
    <row r="47" spans="2:7" ht="21.75" customHeight="1">
      <c r="B47" s="80"/>
      <c r="C47" s="165" t="s">
        <v>54</v>
      </c>
      <c r="D47" s="32"/>
      <c r="E47" s="170">
        <f>E48+E164</f>
        <v>2083768.2000000002</v>
      </c>
      <c r="F47" s="170">
        <f>F48+F164</f>
        <v>983677.9000000001</v>
      </c>
      <c r="G47" s="81">
        <f aca="true" t="shared" si="0" ref="G47:G87">F47/E47*100</f>
        <v>47.20668546530272</v>
      </c>
    </row>
    <row r="48" spans="2:7" ht="22.5" customHeight="1">
      <c r="B48" s="82" t="s">
        <v>19</v>
      </c>
      <c r="C48" s="164" t="s">
        <v>53</v>
      </c>
      <c r="D48" s="8"/>
      <c r="E48" s="171">
        <f>E49+E98</f>
        <v>495455.6</v>
      </c>
      <c r="F48" s="171">
        <f>F49+F98</f>
        <v>195520</v>
      </c>
      <c r="G48" s="83">
        <f t="shared" si="0"/>
        <v>39.462668299641784</v>
      </c>
    </row>
    <row r="49" spans="2:7" ht="21.75" customHeight="1">
      <c r="B49" s="82" t="s">
        <v>20</v>
      </c>
      <c r="C49" s="164" t="s">
        <v>273</v>
      </c>
      <c r="D49" s="8"/>
      <c r="E49" s="171">
        <f>E50+E56+E62+E67+E75+E80</f>
        <v>439113</v>
      </c>
      <c r="F49" s="171">
        <f>F50+F56+F62+F67+F75+F80</f>
        <v>160083.2</v>
      </c>
      <c r="G49" s="83">
        <f t="shared" si="0"/>
        <v>36.45603751198439</v>
      </c>
    </row>
    <row r="50" spans="2:7" ht="15.75" customHeight="1">
      <c r="B50" s="64" t="s">
        <v>21</v>
      </c>
      <c r="C50" s="139" t="s">
        <v>274</v>
      </c>
      <c r="D50" s="187" t="s">
        <v>275</v>
      </c>
      <c r="E50" s="172">
        <f>E51</f>
        <v>260225</v>
      </c>
      <c r="F50" s="172">
        <f>F51</f>
        <v>104148.2</v>
      </c>
      <c r="G50" s="84">
        <f t="shared" si="0"/>
        <v>40.02236526083197</v>
      </c>
    </row>
    <row r="51" spans="2:7" ht="13.5" customHeight="1">
      <c r="B51" s="64"/>
      <c r="C51" s="10" t="s">
        <v>276</v>
      </c>
      <c r="D51" s="187" t="s">
        <v>277</v>
      </c>
      <c r="E51" s="172">
        <f>E52+E53+E54+E55</f>
        <v>260225</v>
      </c>
      <c r="F51" s="172">
        <f>F52+F53+F54+F55</f>
        <v>104148.2</v>
      </c>
      <c r="G51" s="84">
        <f t="shared" si="0"/>
        <v>40.02236526083197</v>
      </c>
    </row>
    <row r="52" spans="2:7" ht="50.25" customHeight="1">
      <c r="B52" s="64"/>
      <c r="C52" s="22" t="s">
        <v>359</v>
      </c>
      <c r="D52" s="26" t="s">
        <v>296</v>
      </c>
      <c r="E52" s="169">
        <v>256375</v>
      </c>
      <c r="F52" s="169">
        <v>102946.4</v>
      </c>
      <c r="G52" s="58">
        <f t="shared" si="0"/>
        <v>40.154617259873234</v>
      </c>
    </row>
    <row r="53" spans="2:7" ht="75.75" customHeight="1">
      <c r="B53" s="64"/>
      <c r="C53" s="22" t="s">
        <v>360</v>
      </c>
      <c r="D53" s="26" t="s">
        <v>278</v>
      </c>
      <c r="E53" s="169">
        <v>1050</v>
      </c>
      <c r="F53" s="169">
        <v>310.6</v>
      </c>
      <c r="G53" s="58">
        <f t="shared" si="0"/>
        <v>29.580952380952386</v>
      </c>
    </row>
    <row r="54" spans="2:7" ht="36.75" customHeight="1">
      <c r="B54" s="64"/>
      <c r="C54" s="22" t="s">
        <v>245</v>
      </c>
      <c r="D54" s="26" t="s">
        <v>279</v>
      </c>
      <c r="E54" s="169">
        <v>1200</v>
      </c>
      <c r="F54" s="169">
        <v>505.3</v>
      </c>
      <c r="G54" s="58">
        <f t="shared" si="0"/>
        <v>42.108333333333334</v>
      </c>
    </row>
    <row r="55" spans="2:7" ht="63.75" customHeight="1">
      <c r="B55" s="64"/>
      <c r="C55" s="22" t="s">
        <v>361</v>
      </c>
      <c r="D55" s="26" t="s">
        <v>280</v>
      </c>
      <c r="E55" s="169">
        <v>1600</v>
      </c>
      <c r="F55" s="169">
        <v>385.9</v>
      </c>
      <c r="G55" s="58">
        <f t="shared" si="0"/>
        <v>24.11875</v>
      </c>
    </row>
    <row r="56" spans="2:7" ht="26.25" customHeight="1">
      <c r="B56" s="64" t="s">
        <v>22</v>
      </c>
      <c r="C56" s="39" t="s">
        <v>246</v>
      </c>
      <c r="D56" s="188" t="s">
        <v>247</v>
      </c>
      <c r="E56" s="121">
        <f>E57</f>
        <v>9535</v>
      </c>
      <c r="F56" s="121">
        <f>F57</f>
        <v>3877.7000000000003</v>
      </c>
      <c r="G56" s="122">
        <f t="shared" si="0"/>
        <v>40.66806502359728</v>
      </c>
    </row>
    <row r="57" spans="2:7" ht="22.5" customHeight="1">
      <c r="B57" s="64"/>
      <c r="C57" s="39" t="s">
        <v>281</v>
      </c>
      <c r="D57" s="188" t="s">
        <v>282</v>
      </c>
      <c r="E57" s="121">
        <f>SUM(E58:E61)</f>
        <v>9535</v>
      </c>
      <c r="F57" s="121">
        <f>SUM(F58:F61)</f>
        <v>3877.7000000000003</v>
      </c>
      <c r="G57" s="122">
        <f t="shared" si="0"/>
        <v>40.66806502359728</v>
      </c>
    </row>
    <row r="58" spans="2:7" ht="49.5" customHeight="1">
      <c r="B58" s="64"/>
      <c r="C58" s="120" t="s">
        <v>362</v>
      </c>
      <c r="D58" s="27" t="s">
        <v>248</v>
      </c>
      <c r="E58" s="86">
        <v>4400</v>
      </c>
      <c r="F58" s="86">
        <v>1837.2</v>
      </c>
      <c r="G58" s="124">
        <f t="shared" si="0"/>
        <v>41.75454545454546</v>
      </c>
    </row>
    <row r="59" spans="2:7" ht="64.5" customHeight="1">
      <c r="B59" s="64"/>
      <c r="C59" s="120" t="s">
        <v>363</v>
      </c>
      <c r="D59" s="27" t="s">
        <v>249</v>
      </c>
      <c r="E59" s="86">
        <v>32</v>
      </c>
      <c r="F59" s="86">
        <v>12</v>
      </c>
      <c r="G59" s="124">
        <f t="shared" si="0"/>
        <v>37.5</v>
      </c>
    </row>
    <row r="60" spans="2:7" ht="51" customHeight="1">
      <c r="B60" s="64"/>
      <c r="C60" s="120" t="s">
        <v>364</v>
      </c>
      <c r="D60" s="27" t="s">
        <v>250</v>
      </c>
      <c r="E60" s="86">
        <v>5743</v>
      </c>
      <c r="F60" s="86">
        <v>2394.1</v>
      </c>
      <c r="G60" s="124">
        <f t="shared" si="0"/>
        <v>41.68727146090893</v>
      </c>
    </row>
    <row r="61" spans="2:7" ht="52.5" customHeight="1">
      <c r="B61" s="64"/>
      <c r="C61" s="120" t="s">
        <v>365</v>
      </c>
      <c r="D61" s="27" t="s">
        <v>251</v>
      </c>
      <c r="E61" s="86">
        <v>-640</v>
      </c>
      <c r="F61" s="86">
        <v>-365.6</v>
      </c>
      <c r="G61" s="124">
        <f t="shared" si="0"/>
        <v>57.125</v>
      </c>
    </row>
    <row r="62" spans="2:7" ht="14.25" customHeight="1">
      <c r="B62" s="64" t="s">
        <v>23</v>
      </c>
      <c r="C62" s="9" t="s">
        <v>284</v>
      </c>
      <c r="D62" s="189" t="s">
        <v>285</v>
      </c>
      <c r="E62" s="172">
        <f>E63+E64+E65+E66</f>
        <v>58686</v>
      </c>
      <c r="F62" s="172">
        <f>F63+F64+F65+F66</f>
        <v>28397.2</v>
      </c>
      <c r="G62" s="84">
        <f t="shared" si="0"/>
        <v>48.38837201376819</v>
      </c>
    </row>
    <row r="63" spans="2:7" ht="15.75" customHeight="1">
      <c r="B63" s="64"/>
      <c r="C63" s="3" t="s">
        <v>366</v>
      </c>
      <c r="D63" s="26" t="s">
        <v>367</v>
      </c>
      <c r="E63" s="169">
        <v>14116.3</v>
      </c>
      <c r="F63" s="169">
        <v>7905.8</v>
      </c>
      <c r="G63" s="58">
        <f t="shared" si="0"/>
        <v>56.00476045422668</v>
      </c>
    </row>
    <row r="64" spans="2:7" ht="15.75" customHeight="1">
      <c r="B64" s="64"/>
      <c r="C64" s="138" t="s">
        <v>286</v>
      </c>
      <c r="D64" s="26" t="s">
        <v>287</v>
      </c>
      <c r="E64" s="86">
        <v>44484</v>
      </c>
      <c r="F64" s="124">
        <v>20453.2</v>
      </c>
      <c r="G64" s="58">
        <f t="shared" si="0"/>
        <v>45.97877888679076</v>
      </c>
    </row>
    <row r="65" spans="2:7" ht="12.75" customHeight="1">
      <c r="B65" s="64"/>
      <c r="C65" s="138" t="s">
        <v>368</v>
      </c>
      <c r="D65" s="26" t="s">
        <v>288</v>
      </c>
      <c r="E65" s="86">
        <v>-11.3</v>
      </c>
      <c r="F65" s="86">
        <v>-59.3</v>
      </c>
      <c r="G65" s="58">
        <f t="shared" si="0"/>
        <v>524.7787610619469</v>
      </c>
    </row>
    <row r="66" spans="2:7" ht="25.5" customHeight="1">
      <c r="B66" s="64"/>
      <c r="C66" s="138" t="s">
        <v>369</v>
      </c>
      <c r="D66" s="26" t="s">
        <v>370</v>
      </c>
      <c r="E66" s="86">
        <v>97</v>
      </c>
      <c r="F66" s="169">
        <v>97.5</v>
      </c>
      <c r="G66" s="58">
        <f t="shared" si="0"/>
        <v>100.51546391752578</v>
      </c>
    </row>
    <row r="67" spans="2:7" ht="13.5" customHeight="1">
      <c r="B67" s="64" t="s">
        <v>24</v>
      </c>
      <c r="C67" s="139" t="s">
        <v>289</v>
      </c>
      <c r="D67" s="189" t="s">
        <v>290</v>
      </c>
      <c r="E67" s="172">
        <f>E68+E70</f>
        <v>101967</v>
      </c>
      <c r="F67" s="172">
        <f>F68+F70</f>
        <v>19043.6</v>
      </c>
      <c r="G67" s="84">
        <f t="shared" si="0"/>
        <v>18.67623839085194</v>
      </c>
    </row>
    <row r="68" spans="2:7" s="2" customFormat="1" ht="14.25" customHeight="1">
      <c r="B68" s="85"/>
      <c r="C68" s="133" t="s">
        <v>371</v>
      </c>
      <c r="D68" s="26" t="s">
        <v>291</v>
      </c>
      <c r="E68" s="169">
        <f>E69</f>
        <v>47967</v>
      </c>
      <c r="F68" s="169">
        <f>F69</f>
        <v>2686</v>
      </c>
      <c r="G68" s="58">
        <f t="shared" si="0"/>
        <v>5.599683115475223</v>
      </c>
    </row>
    <row r="69" spans="2:7" ht="25.5" customHeight="1">
      <c r="B69" s="64"/>
      <c r="C69" s="133" t="s">
        <v>292</v>
      </c>
      <c r="D69" s="26" t="s">
        <v>293</v>
      </c>
      <c r="E69" s="86">
        <v>47967</v>
      </c>
      <c r="F69" s="86">
        <v>2686</v>
      </c>
      <c r="G69" s="58">
        <f t="shared" si="0"/>
        <v>5.599683115475223</v>
      </c>
    </row>
    <row r="70" spans="2:7" ht="15" customHeight="1">
      <c r="B70" s="64"/>
      <c r="C70" s="133" t="s">
        <v>294</v>
      </c>
      <c r="D70" s="26" t="s">
        <v>295</v>
      </c>
      <c r="E70" s="169">
        <f>E72+E73</f>
        <v>54000</v>
      </c>
      <c r="F70" s="169">
        <f>F72+F73</f>
        <v>16357.6</v>
      </c>
      <c r="G70" s="58">
        <f t="shared" si="0"/>
        <v>30.291851851851852</v>
      </c>
    </row>
    <row r="71" spans="2:7" ht="15.75" customHeight="1">
      <c r="B71" s="64"/>
      <c r="C71" s="133" t="s">
        <v>215</v>
      </c>
      <c r="D71" s="26" t="s">
        <v>214</v>
      </c>
      <c r="E71" s="169">
        <f>E72</f>
        <v>23112</v>
      </c>
      <c r="F71" s="169">
        <f>F72</f>
        <v>14534.4</v>
      </c>
      <c r="G71" s="58">
        <f t="shared" si="0"/>
        <v>62.88681204569054</v>
      </c>
    </row>
    <row r="72" spans="2:7" ht="26.25" customHeight="1">
      <c r="B72" s="64"/>
      <c r="C72" s="120" t="s">
        <v>217</v>
      </c>
      <c r="D72" s="26" t="s">
        <v>216</v>
      </c>
      <c r="E72" s="86">
        <v>23112</v>
      </c>
      <c r="F72" s="86">
        <v>14534.4</v>
      </c>
      <c r="G72" s="58">
        <f t="shared" si="0"/>
        <v>62.88681204569054</v>
      </c>
    </row>
    <row r="73" spans="2:7" ht="16.5" customHeight="1">
      <c r="B73" s="64"/>
      <c r="C73" s="120" t="s">
        <v>219</v>
      </c>
      <c r="D73" s="26" t="s">
        <v>218</v>
      </c>
      <c r="E73" s="86">
        <f>E74</f>
        <v>30888</v>
      </c>
      <c r="F73" s="86">
        <f>F74</f>
        <v>1823.2</v>
      </c>
      <c r="G73" s="58">
        <f t="shared" si="0"/>
        <v>5.902615902615903</v>
      </c>
    </row>
    <row r="74" spans="2:7" ht="27" customHeight="1">
      <c r="B74" s="64"/>
      <c r="C74" s="120" t="s">
        <v>221</v>
      </c>
      <c r="D74" s="26" t="s">
        <v>220</v>
      </c>
      <c r="E74" s="86">
        <v>30888</v>
      </c>
      <c r="F74" s="86">
        <v>1823.2</v>
      </c>
      <c r="G74" s="58">
        <f t="shared" si="0"/>
        <v>5.902615902615903</v>
      </c>
    </row>
    <row r="75" spans="2:7" ht="13.5" customHeight="1">
      <c r="B75" s="64" t="s">
        <v>25</v>
      </c>
      <c r="C75" s="9" t="s">
        <v>195</v>
      </c>
      <c r="D75" s="189" t="s">
        <v>196</v>
      </c>
      <c r="E75" s="172">
        <f>E76+E78</f>
        <v>8700</v>
      </c>
      <c r="F75" s="172">
        <f>F76+F78</f>
        <v>4616.5</v>
      </c>
      <c r="G75" s="84">
        <f t="shared" si="0"/>
        <v>53.0632183908046</v>
      </c>
    </row>
    <row r="76" spans="2:7" ht="23.25" customHeight="1">
      <c r="B76" s="64"/>
      <c r="C76" s="133" t="s">
        <v>197</v>
      </c>
      <c r="D76" s="26" t="s">
        <v>198</v>
      </c>
      <c r="E76" s="169">
        <f>E77</f>
        <v>8600</v>
      </c>
      <c r="F76" s="169">
        <f>F77</f>
        <v>4546.5</v>
      </c>
      <c r="G76" s="58">
        <f t="shared" si="0"/>
        <v>52.866279069767444</v>
      </c>
    </row>
    <row r="77" spans="2:7" ht="38.25" customHeight="1">
      <c r="B77" s="64"/>
      <c r="C77" s="133" t="s">
        <v>372</v>
      </c>
      <c r="D77" s="26" t="s">
        <v>199</v>
      </c>
      <c r="E77" s="86">
        <v>8600</v>
      </c>
      <c r="F77" s="86">
        <v>4546.5</v>
      </c>
      <c r="G77" s="58">
        <f t="shared" si="0"/>
        <v>52.866279069767444</v>
      </c>
    </row>
    <row r="78" spans="2:7" ht="27" customHeight="1">
      <c r="B78" s="64"/>
      <c r="C78" s="140" t="s">
        <v>200</v>
      </c>
      <c r="D78" s="26" t="s">
        <v>302</v>
      </c>
      <c r="E78" s="169">
        <f>E79</f>
        <v>100</v>
      </c>
      <c r="F78" s="169">
        <f>F79</f>
        <v>70</v>
      </c>
      <c r="G78" s="58">
        <f t="shared" si="0"/>
        <v>70</v>
      </c>
    </row>
    <row r="79" spans="2:7" ht="28.5" customHeight="1">
      <c r="B79" s="64"/>
      <c r="C79" s="141" t="s">
        <v>321</v>
      </c>
      <c r="D79" s="26" t="s">
        <v>322</v>
      </c>
      <c r="E79" s="86">
        <v>100</v>
      </c>
      <c r="F79" s="86">
        <v>70</v>
      </c>
      <c r="G79" s="58">
        <f t="shared" si="0"/>
        <v>70</v>
      </c>
    </row>
    <row r="80" spans="2:7" ht="22.5" customHeight="1">
      <c r="B80" s="64" t="s">
        <v>26</v>
      </c>
      <c r="C80" s="9" t="s">
        <v>323</v>
      </c>
      <c r="D80" s="189" t="s">
        <v>324</v>
      </c>
      <c r="E80" s="172">
        <f>E81+E82+E85+E89+E93+E97</f>
        <v>0</v>
      </c>
      <c r="F80" s="172">
        <f>F81+F82+F85+F89+F93+F97</f>
        <v>0</v>
      </c>
      <c r="G80" s="84">
        <v>0</v>
      </c>
    </row>
    <row r="81" spans="2:7" ht="26.25" customHeight="1" hidden="1">
      <c r="B81" s="64"/>
      <c r="C81" s="3" t="s">
        <v>325</v>
      </c>
      <c r="D81" s="26" t="s">
        <v>326</v>
      </c>
      <c r="E81" s="169"/>
      <c r="F81" s="169"/>
      <c r="G81" s="58">
        <v>0</v>
      </c>
    </row>
    <row r="82" spans="2:7" ht="0.75" customHeight="1" hidden="1">
      <c r="B82" s="64"/>
      <c r="C82" s="3" t="s">
        <v>327</v>
      </c>
      <c r="D82" s="26" t="s">
        <v>328</v>
      </c>
      <c r="E82" s="169">
        <f>E83</f>
        <v>0</v>
      </c>
      <c r="F82" s="169">
        <f>F83</f>
        <v>0</v>
      </c>
      <c r="G82" s="58">
        <v>0</v>
      </c>
    </row>
    <row r="83" spans="2:7" ht="15.75" customHeight="1" hidden="1">
      <c r="B83" s="64"/>
      <c r="C83" s="3" t="s">
        <v>329</v>
      </c>
      <c r="D83" s="26" t="s">
        <v>330</v>
      </c>
      <c r="E83" s="169">
        <f>E84</f>
        <v>0</v>
      </c>
      <c r="F83" s="169">
        <f>F84</f>
        <v>0</v>
      </c>
      <c r="G83" s="58" t="e">
        <f t="shared" si="0"/>
        <v>#DIV/0!</v>
      </c>
    </row>
    <row r="84" spans="2:7" ht="15" customHeight="1" hidden="1">
      <c r="B84" s="64"/>
      <c r="C84" s="3" t="s">
        <v>331</v>
      </c>
      <c r="D84" s="26" t="s">
        <v>332</v>
      </c>
      <c r="E84" s="169"/>
      <c r="F84" s="169">
        <v>0</v>
      </c>
      <c r="G84" s="58" t="e">
        <f t="shared" si="0"/>
        <v>#DIV/0!</v>
      </c>
    </row>
    <row r="85" spans="2:7" ht="12" customHeight="1" hidden="1">
      <c r="B85" s="64"/>
      <c r="C85" s="4" t="s">
        <v>15</v>
      </c>
      <c r="D85" s="26" t="s">
        <v>10</v>
      </c>
      <c r="E85" s="169">
        <f>E86+E87+E88</f>
        <v>0</v>
      </c>
      <c r="F85" s="169">
        <f>F86+F87+F88</f>
        <v>0</v>
      </c>
      <c r="G85" s="58">
        <v>0</v>
      </c>
    </row>
    <row r="86" spans="2:7" ht="13.5" customHeight="1" hidden="1">
      <c r="B86" s="64"/>
      <c r="C86" s="3" t="s">
        <v>333</v>
      </c>
      <c r="D86" s="26" t="s">
        <v>334</v>
      </c>
      <c r="E86" s="169"/>
      <c r="F86" s="169"/>
      <c r="G86" s="58">
        <v>0</v>
      </c>
    </row>
    <row r="87" spans="2:7" ht="16.5" customHeight="1" hidden="1">
      <c r="B87" s="64"/>
      <c r="C87" s="3" t="s">
        <v>335</v>
      </c>
      <c r="D87" s="26" t="s">
        <v>8</v>
      </c>
      <c r="E87" s="169"/>
      <c r="F87" s="169"/>
      <c r="G87" s="58" t="e">
        <f t="shared" si="0"/>
        <v>#DIV/0!</v>
      </c>
    </row>
    <row r="88" spans="2:7" ht="23.25" customHeight="1" hidden="1">
      <c r="B88" s="64"/>
      <c r="C88" s="4" t="s">
        <v>253</v>
      </c>
      <c r="D88" s="26" t="s">
        <v>9</v>
      </c>
      <c r="E88" s="169"/>
      <c r="F88" s="169"/>
      <c r="G88" s="58">
        <v>0</v>
      </c>
    </row>
    <row r="89" spans="2:7" ht="23.25" customHeight="1" hidden="1">
      <c r="B89" s="64"/>
      <c r="C89" s="3" t="s">
        <v>336</v>
      </c>
      <c r="D89" s="26" t="s">
        <v>337</v>
      </c>
      <c r="E89" s="169">
        <f>E90+E91</f>
        <v>0</v>
      </c>
      <c r="F89" s="169">
        <f>F90+F91</f>
        <v>0</v>
      </c>
      <c r="G89" s="58"/>
    </row>
    <row r="90" spans="2:7" ht="24" customHeight="1" hidden="1">
      <c r="B90" s="64"/>
      <c r="C90" s="3" t="s">
        <v>338</v>
      </c>
      <c r="D90" s="26" t="s">
        <v>339</v>
      </c>
      <c r="E90" s="169">
        <v>0</v>
      </c>
      <c r="F90" s="169">
        <v>0</v>
      </c>
      <c r="G90" s="58"/>
    </row>
    <row r="91" spans="2:7" ht="24.75" customHeight="1" hidden="1">
      <c r="B91" s="64"/>
      <c r="C91" s="3" t="s">
        <v>340</v>
      </c>
      <c r="D91" s="26" t="s">
        <v>341</v>
      </c>
      <c r="E91" s="169"/>
      <c r="F91" s="169"/>
      <c r="G91" s="58"/>
    </row>
    <row r="92" spans="2:7" ht="26.25" customHeight="1" hidden="1">
      <c r="B92" s="64"/>
      <c r="C92" s="3" t="s">
        <v>342</v>
      </c>
      <c r="D92" s="26" t="s">
        <v>343</v>
      </c>
      <c r="E92" s="169"/>
      <c r="F92" s="169"/>
      <c r="G92" s="58"/>
    </row>
    <row r="93" spans="2:7" ht="28.5" customHeight="1" hidden="1">
      <c r="B93" s="64"/>
      <c r="C93" s="3" t="s">
        <v>191</v>
      </c>
      <c r="D93" s="26" t="s">
        <v>192</v>
      </c>
      <c r="E93" s="169">
        <f>E94+E95+E96</f>
        <v>0</v>
      </c>
      <c r="F93" s="169">
        <f>F94+F95+F96</f>
        <v>0</v>
      </c>
      <c r="G93" s="58"/>
    </row>
    <row r="94" spans="2:7" ht="24.75" customHeight="1" hidden="1">
      <c r="B94" s="64"/>
      <c r="C94" s="3" t="s">
        <v>193</v>
      </c>
      <c r="D94" s="26" t="s">
        <v>194</v>
      </c>
      <c r="E94" s="169"/>
      <c r="F94" s="169"/>
      <c r="G94" s="58"/>
    </row>
    <row r="95" spans="2:7" ht="24" customHeight="1" hidden="1">
      <c r="B95" s="64"/>
      <c r="C95" s="3" t="s">
        <v>167</v>
      </c>
      <c r="D95" s="26" t="s">
        <v>168</v>
      </c>
      <c r="E95" s="169"/>
      <c r="F95" s="169"/>
      <c r="G95" s="58"/>
    </row>
    <row r="96" spans="2:7" ht="21" customHeight="1" hidden="1">
      <c r="B96" s="64"/>
      <c r="C96" s="3" t="s">
        <v>169</v>
      </c>
      <c r="D96" s="26" t="s">
        <v>170</v>
      </c>
      <c r="E96" s="169"/>
      <c r="F96" s="169"/>
      <c r="G96" s="58"/>
    </row>
    <row r="97" spans="2:7" ht="30.75" customHeight="1" hidden="1">
      <c r="B97" s="64"/>
      <c r="C97" s="3" t="s">
        <v>241</v>
      </c>
      <c r="D97" s="26" t="s">
        <v>242</v>
      </c>
      <c r="E97" s="169"/>
      <c r="F97" s="169"/>
      <c r="G97" s="58">
        <v>0</v>
      </c>
    </row>
    <row r="98" spans="2:7" ht="25.5" customHeight="1">
      <c r="B98" s="64" t="s">
        <v>27</v>
      </c>
      <c r="C98" s="11" t="s">
        <v>171</v>
      </c>
      <c r="D98" s="34"/>
      <c r="E98" s="171">
        <f>E99+E115+E122+E125+E140+E160</f>
        <v>56342.600000000006</v>
      </c>
      <c r="F98" s="171">
        <f>F99+F115+F122+F125+F140+F160</f>
        <v>35436.799999999996</v>
      </c>
      <c r="G98" s="83">
        <f aca="true" t="shared" si="1" ref="G98:G125">F98/E98*100</f>
        <v>62.89521605321726</v>
      </c>
    </row>
    <row r="99" spans="2:7" ht="29.25" customHeight="1">
      <c r="B99" s="64" t="s">
        <v>28</v>
      </c>
      <c r="C99" s="9" t="s">
        <v>172</v>
      </c>
      <c r="D99" s="189" t="s">
        <v>173</v>
      </c>
      <c r="E99" s="172">
        <f>E100+E109+E112</f>
        <v>26420</v>
      </c>
      <c r="F99" s="172">
        <f>F100+F109+F112</f>
        <v>12057</v>
      </c>
      <c r="G99" s="84">
        <f t="shared" si="1"/>
        <v>45.635881907645725</v>
      </c>
    </row>
    <row r="100" spans="2:7" ht="52.5" customHeight="1">
      <c r="B100" s="64"/>
      <c r="C100" s="133" t="s">
        <v>5</v>
      </c>
      <c r="D100" s="26" t="s">
        <v>174</v>
      </c>
      <c r="E100" s="169">
        <f>E101+E105+E107</f>
        <v>20700</v>
      </c>
      <c r="F100" s="169">
        <f>F101+F105+F107</f>
        <v>9003.3</v>
      </c>
      <c r="G100" s="58">
        <f t="shared" si="1"/>
        <v>43.49420289855072</v>
      </c>
    </row>
    <row r="101" spans="2:7" ht="51" customHeight="1">
      <c r="B101" s="64"/>
      <c r="C101" s="133" t="s">
        <v>175</v>
      </c>
      <c r="D101" s="26" t="s">
        <v>373</v>
      </c>
      <c r="E101" s="169">
        <f>E102</f>
        <v>17621.7</v>
      </c>
      <c r="F101" s="169">
        <f>F102</f>
        <v>7132.3</v>
      </c>
      <c r="G101" s="58">
        <f t="shared" si="1"/>
        <v>40.47452856421344</v>
      </c>
    </row>
    <row r="102" spans="2:7" ht="51.75" customHeight="1">
      <c r="B102" s="64"/>
      <c r="C102" s="123" t="s">
        <v>122</v>
      </c>
      <c r="D102" s="26" t="s">
        <v>16</v>
      </c>
      <c r="E102" s="86">
        <v>17621.7</v>
      </c>
      <c r="F102" s="86">
        <v>7132.3</v>
      </c>
      <c r="G102" s="58">
        <f t="shared" si="1"/>
        <v>40.47452856421344</v>
      </c>
    </row>
    <row r="103" spans="2:7" ht="1.5" customHeight="1" hidden="1">
      <c r="B103" s="64"/>
      <c r="C103" s="133" t="s">
        <v>176</v>
      </c>
      <c r="D103" s="26" t="s">
        <v>177</v>
      </c>
      <c r="E103" s="169"/>
      <c r="F103" s="169"/>
      <c r="G103" s="58" t="e">
        <f t="shared" si="1"/>
        <v>#DIV/0!</v>
      </c>
    </row>
    <row r="104" spans="2:7" ht="34.5" customHeight="1" hidden="1">
      <c r="B104" s="64"/>
      <c r="C104" s="133" t="s">
        <v>178</v>
      </c>
      <c r="D104" s="26" t="s">
        <v>179</v>
      </c>
      <c r="E104" s="169"/>
      <c r="F104" s="169"/>
      <c r="G104" s="58" t="e">
        <f t="shared" si="1"/>
        <v>#DIV/0!</v>
      </c>
    </row>
    <row r="105" spans="2:7" ht="56.25" customHeight="1">
      <c r="B105" s="64"/>
      <c r="C105" s="133" t="s">
        <v>231</v>
      </c>
      <c r="D105" s="26" t="s">
        <v>180</v>
      </c>
      <c r="E105" s="169">
        <f>E106</f>
        <v>631.3</v>
      </c>
      <c r="F105" s="169">
        <f>F106</f>
        <v>675</v>
      </c>
      <c r="G105" s="58">
        <f t="shared" si="1"/>
        <v>106.92222398225883</v>
      </c>
    </row>
    <row r="106" spans="2:7" ht="55.5" customHeight="1">
      <c r="B106" s="64"/>
      <c r="C106" s="123" t="s">
        <v>17</v>
      </c>
      <c r="D106" s="26" t="s">
        <v>181</v>
      </c>
      <c r="E106" s="86">
        <v>631.3</v>
      </c>
      <c r="F106" s="86">
        <v>675</v>
      </c>
      <c r="G106" s="58">
        <f t="shared" si="1"/>
        <v>106.92222398225883</v>
      </c>
    </row>
    <row r="107" spans="2:7" ht="38.25" customHeight="1">
      <c r="B107" s="64"/>
      <c r="C107" s="133" t="s">
        <v>189</v>
      </c>
      <c r="D107" s="26" t="s">
        <v>4</v>
      </c>
      <c r="E107" s="169">
        <f>E108</f>
        <v>2447</v>
      </c>
      <c r="F107" s="169">
        <f>F108</f>
        <v>1196</v>
      </c>
      <c r="G107" s="58">
        <f t="shared" si="1"/>
        <v>48.87617490805067</v>
      </c>
    </row>
    <row r="108" spans="2:7" ht="30" customHeight="1">
      <c r="B108" s="64"/>
      <c r="C108" s="123" t="s">
        <v>188</v>
      </c>
      <c r="D108" s="26" t="s">
        <v>3</v>
      </c>
      <c r="E108" s="86">
        <v>2447</v>
      </c>
      <c r="F108" s="86">
        <v>1196</v>
      </c>
      <c r="G108" s="58">
        <f t="shared" si="1"/>
        <v>48.87617490805067</v>
      </c>
    </row>
    <row r="109" spans="2:7" ht="15" customHeight="1">
      <c r="B109" s="64"/>
      <c r="C109" s="133" t="s">
        <v>182</v>
      </c>
      <c r="D109" s="26" t="s">
        <v>183</v>
      </c>
      <c r="E109" s="169">
        <f>E110</f>
        <v>1406</v>
      </c>
      <c r="F109" s="169">
        <f>F110</f>
        <v>5.1</v>
      </c>
      <c r="G109" s="58">
        <f t="shared" si="1"/>
        <v>0.3627311522048364</v>
      </c>
    </row>
    <row r="110" spans="2:7" ht="40.5" customHeight="1">
      <c r="B110" s="64"/>
      <c r="C110" s="133" t="s">
        <v>184</v>
      </c>
      <c r="D110" s="26" t="s">
        <v>185</v>
      </c>
      <c r="E110" s="169">
        <f>E111</f>
        <v>1406</v>
      </c>
      <c r="F110" s="169">
        <f>F111</f>
        <v>5.1</v>
      </c>
      <c r="G110" s="58">
        <f t="shared" si="1"/>
        <v>0.3627311522048364</v>
      </c>
    </row>
    <row r="111" spans="2:7" ht="38.25" customHeight="1">
      <c r="B111" s="64"/>
      <c r="C111" s="133" t="s">
        <v>186</v>
      </c>
      <c r="D111" s="26" t="s">
        <v>187</v>
      </c>
      <c r="E111" s="86">
        <v>1406</v>
      </c>
      <c r="F111" s="86">
        <v>5.1</v>
      </c>
      <c r="G111" s="58">
        <f t="shared" si="1"/>
        <v>0.3627311522048364</v>
      </c>
    </row>
    <row r="112" spans="2:7" ht="51.75" customHeight="1">
      <c r="B112" s="64"/>
      <c r="C112" s="133" t="s">
        <v>117</v>
      </c>
      <c r="D112" s="26" t="s">
        <v>118</v>
      </c>
      <c r="E112" s="169">
        <f>E113</f>
        <v>4314</v>
      </c>
      <c r="F112" s="169">
        <f>F113</f>
        <v>3048.6</v>
      </c>
      <c r="G112" s="58">
        <v>0</v>
      </c>
    </row>
    <row r="113" spans="2:7" ht="51" customHeight="1">
      <c r="B113" s="64"/>
      <c r="C113" s="133" t="s">
        <v>119</v>
      </c>
      <c r="D113" s="26" t="s">
        <v>120</v>
      </c>
      <c r="E113" s="169">
        <f>E114</f>
        <v>4314</v>
      </c>
      <c r="F113" s="169">
        <f>F114</f>
        <v>3048.6</v>
      </c>
      <c r="G113" s="58">
        <v>0</v>
      </c>
    </row>
    <row r="114" spans="2:7" ht="50.25" customHeight="1">
      <c r="B114" s="64"/>
      <c r="C114" s="4" t="s">
        <v>18</v>
      </c>
      <c r="D114" s="26" t="s">
        <v>298</v>
      </c>
      <c r="E114" s="86">
        <v>4314</v>
      </c>
      <c r="F114" s="86">
        <v>3048.6</v>
      </c>
      <c r="G114" s="58">
        <v>0</v>
      </c>
    </row>
    <row r="115" spans="2:7" ht="14.25" customHeight="1">
      <c r="B115" s="64" t="s">
        <v>29</v>
      </c>
      <c r="C115" s="9" t="s">
        <v>299</v>
      </c>
      <c r="D115" s="189" t="s">
        <v>300</v>
      </c>
      <c r="E115" s="172">
        <f>E116</f>
        <v>1971.7</v>
      </c>
      <c r="F115" s="172">
        <f>F116</f>
        <v>2227.6000000000004</v>
      </c>
      <c r="G115" s="84">
        <f t="shared" si="1"/>
        <v>112.97864786732264</v>
      </c>
    </row>
    <row r="116" spans="2:7" ht="14.25" customHeight="1">
      <c r="B116" s="64"/>
      <c r="C116" s="133" t="s">
        <v>301</v>
      </c>
      <c r="D116" s="26" t="s">
        <v>209</v>
      </c>
      <c r="E116" s="86">
        <f>E117+E118+E119</f>
        <v>1971.7</v>
      </c>
      <c r="F116" s="86">
        <f>F117+F118+F119</f>
        <v>2227.6000000000004</v>
      </c>
      <c r="G116" s="58">
        <f>F116/E116*100</f>
        <v>112.97864786732264</v>
      </c>
    </row>
    <row r="117" spans="2:7" ht="25.5" customHeight="1">
      <c r="B117" s="64"/>
      <c r="C117" s="133" t="s">
        <v>375</v>
      </c>
      <c r="D117" s="26" t="s">
        <v>374</v>
      </c>
      <c r="E117" s="86">
        <v>38.2</v>
      </c>
      <c r="F117" s="86">
        <v>54.1</v>
      </c>
      <c r="G117" s="58">
        <f>F117/E117*100</f>
        <v>141.62303664921464</v>
      </c>
    </row>
    <row r="118" spans="2:7" ht="14.25" customHeight="1">
      <c r="B118" s="64"/>
      <c r="C118" s="133" t="s">
        <v>377</v>
      </c>
      <c r="D118" s="26" t="s">
        <v>376</v>
      </c>
      <c r="E118" s="86">
        <v>164.3</v>
      </c>
      <c r="F118" s="86">
        <v>207.7</v>
      </c>
      <c r="G118" s="58">
        <f t="shared" si="1"/>
        <v>126.41509433962264</v>
      </c>
    </row>
    <row r="119" spans="2:7" ht="14.25" customHeight="1">
      <c r="B119" s="64"/>
      <c r="C119" s="133" t="s">
        <v>379</v>
      </c>
      <c r="D119" s="26" t="s">
        <v>378</v>
      </c>
      <c r="E119" s="86">
        <f>E120+E121</f>
        <v>1769.2</v>
      </c>
      <c r="F119" s="86">
        <f>F120+F121</f>
        <v>1965.8000000000002</v>
      </c>
      <c r="G119" s="58">
        <f t="shared" si="1"/>
        <v>111.112367171603</v>
      </c>
    </row>
    <row r="120" spans="2:7" ht="14.25" customHeight="1">
      <c r="B120" s="64"/>
      <c r="C120" s="133" t="s">
        <v>382</v>
      </c>
      <c r="D120" s="26" t="s">
        <v>380</v>
      </c>
      <c r="E120" s="86">
        <v>950.6</v>
      </c>
      <c r="F120" s="86">
        <v>1131.2</v>
      </c>
      <c r="G120" s="58">
        <f t="shared" si="1"/>
        <v>118.99852724594993</v>
      </c>
    </row>
    <row r="121" spans="2:7" ht="16.5" customHeight="1">
      <c r="B121" s="64"/>
      <c r="C121" s="133" t="s">
        <v>383</v>
      </c>
      <c r="D121" s="26" t="s">
        <v>381</v>
      </c>
      <c r="E121" s="86">
        <v>818.6</v>
      </c>
      <c r="F121" s="86">
        <v>834.6</v>
      </c>
      <c r="G121" s="58">
        <f t="shared" si="1"/>
        <v>101.95455655998045</v>
      </c>
    </row>
    <row r="122" spans="2:7" ht="22.5" customHeight="1">
      <c r="B122" s="64" t="s">
        <v>30</v>
      </c>
      <c r="C122" s="9" t="s">
        <v>211</v>
      </c>
      <c r="D122" s="189" t="s">
        <v>212</v>
      </c>
      <c r="E122" s="172">
        <f>E123+E124</f>
        <v>474.7</v>
      </c>
      <c r="F122" s="172">
        <f>F123+F124</f>
        <v>131.6</v>
      </c>
      <c r="G122" s="84">
        <f t="shared" si="1"/>
        <v>27.72277227722772</v>
      </c>
    </row>
    <row r="123" spans="2:7" ht="26.25" customHeight="1">
      <c r="B123" s="64"/>
      <c r="C123" s="22" t="s">
        <v>203</v>
      </c>
      <c r="D123" s="26" t="s">
        <v>204</v>
      </c>
      <c r="E123" s="86">
        <v>461.4</v>
      </c>
      <c r="F123" s="86">
        <v>118.3</v>
      </c>
      <c r="G123" s="58">
        <f t="shared" si="1"/>
        <v>25.63935847420893</v>
      </c>
    </row>
    <row r="124" spans="2:7" ht="27" customHeight="1">
      <c r="B124" s="64"/>
      <c r="C124" s="22" t="s">
        <v>206</v>
      </c>
      <c r="D124" s="26" t="s">
        <v>205</v>
      </c>
      <c r="E124" s="86">
        <v>13.3</v>
      </c>
      <c r="F124" s="86">
        <v>13.3</v>
      </c>
      <c r="G124" s="58">
        <f t="shared" si="1"/>
        <v>100</v>
      </c>
    </row>
    <row r="125" spans="2:7" ht="27" customHeight="1">
      <c r="B125" s="64" t="s">
        <v>31</v>
      </c>
      <c r="C125" s="9" t="s">
        <v>213</v>
      </c>
      <c r="D125" s="189" t="s">
        <v>223</v>
      </c>
      <c r="E125" s="172">
        <f>E126+E128+E134+E139+E131</f>
        <v>24790.2</v>
      </c>
      <c r="F125" s="172">
        <f>F126+F128+F134+F139+F131</f>
        <v>19765.3</v>
      </c>
      <c r="G125" s="84">
        <f t="shared" si="1"/>
        <v>79.73029664948244</v>
      </c>
    </row>
    <row r="126" spans="2:7" ht="17.25" customHeight="1" hidden="1">
      <c r="B126" s="64"/>
      <c r="C126" s="3" t="s">
        <v>224</v>
      </c>
      <c r="D126" s="26" t="s">
        <v>225</v>
      </c>
      <c r="E126" s="169">
        <f>E127</f>
        <v>0</v>
      </c>
      <c r="F126" s="169">
        <f>F127</f>
        <v>0</v>
      </c>
      <c r="G126" s="58">
        <v>0</v>
      </c>
    </row>
    <row r="127" spans="2:7" ht="14.25" customHeight="1" hidden="1">
      <c r="B127" s="64"/>
      <c r="C127" s="3" t="s">
        <v>226</v>
      </c>
      <c r="D127" s="26" t="s">
        <v>227</v>
      </c>
      <c r="E127" s="169">
        <v>0</v>
      </c>
      <c r="F127" s="169">
        <v>0</v>
      </c>
      <c r="G127" s="58">
        <v>0</v>
      </c>
    </row>
    <row r="128" spans="2:7" ht="51" customHeight="1" hidden="1">
      <c r="B128" s="64"/>
      <c r="C128" s="133" t="s">
        <v>228</v>
      </c>
      <c r="D128" s="26" t="s">
        <v>222</v>
      </c>
      <c r="E128" s="169">
        <f>E129</f>
        <v>0</v>
      </c>
      <c r="F128" s="169">
        <f>F129</f>
        <v>0</v>
      </c>
      <c r="G128" s="58" t="e">
        <f aca="true" t="shared" si="2" ref="G128:G140">F128/E128*100</f>
        <v>#DIV/0!</v>
      </c>
    </row>
    <row r="129" spans="2:7" ht="51.75" customHeight="1" hidden="1">
      <c r="B129" s="64"/>
      <c r="C129" s="133" t="s">
        <v>232</v>
      </c>
      <c r="D129" s="26" t="s">
        <v>252</v>
      </c>
      <c r="E129" s="169">
        <f>+E130</f>
        <v>0</v>
      </c>
      <c r="F129" s="169">
        <f>F130</f>
        <v>0</v>
      </c>
      <c r="G129" s="58" t="e">
        <f t="shared" si="2"/>
        <v>#DIV/0!</v>
      </c>
    </row>
    <row r="130" spans="2:7" ht="50.25" customHeight="1" hidden="1">
      <c r="B130" s="64"/>
      <c r="C130" s="123" t="s">
        <v>358</v>
      </c>
      <c r="D130" s="26" t="s">
        <v>207</v>
      </c>
      <c r="E130" s="86"/>
      <c r="F130" s="86"/>
      <c r="G130" s="58" t="e">
        <f t="shared" si="2"/>
        <v>#DIV/0!</v>
      </c>
    </row>
    <row r="131" spans="2:7" ht="51" customHeight="1">
      <c r="B131" s="64"/>
      <c r="C131" s="135" t="s">
        <v>384</v>
      </c>
      <c r="D131" s="26" t="s">
        <v>11</v>
      </c>
      <c r="E131" s="86">
        <f>E132</f>
        <v>5694.5</v>
      </c>
      <c r="F131" s="86">
        <f>F132</f>
        <v>2964.6</v>
      </c>
      <c r="G131" s="58">
        <f t="shared" si="2"/>
        <v>52.060760382825535</v>
      </c>
    </row>
    <row r="132" spans="2:7" ht="64.5" customHeight="1">
      <c r="B132" s="64"/>
      <c r="C132" s="135" t="s">
        <v>14</v>
      </c>
      <c r="D132" s="26" t="s">
        <v>12</v>
      </c>
      <c r="E132" s="86">
        <f>E133</f>
        <v>5694.5</v>
      </c>
      <c r="F132" s="86">
        <f>F133</f>
        <v>2964.6</v>
      </c>
      <c r="G132" s="58">
        <f t="shared" si="2"/>
        <v>52.060760382825535</v>
      </c>
    </row>
    <row r="133" spans="2:7" ht="67.5" customHeight="1">
      <c r="B133" s="64"/>
      <c r="C133" s="147" t="s">
        <v>14</v>
      </c>
      <c r="D133" s="26" t="s">
        <v>13</v>
      </c>
      <c r="E133" s="86">
        <v>5694.5</v>
      </c>
      <c r="F133" s="86">
        <v>2964.6</v>
      </c>
      <c r="G133" s="58">
        <f t="shared" si="2"/>
        <v>52.060760382825535</v>
      </c>
    </row>
    <row r="134" spans="2:7" ht="25.5" customHeight="1">
      <c r="B134" s="64"/>
      <c r="C134" s="133" t="s">
        <v>385</v>
      </c>
      <c r="D134" s="26" t="s">
        <v>233</v>
      </c>
      <c r="E134" s="169">
        <f>E135+E137</f>
        <v>16560.5</v>
      </c>
      <c r="F134" s="169">
        <f>F135+F137</f>
        <v>15214.1</v>
      </c>
      <c r="G134" s="58">
        <f t="shared" si="2"/>
        <v>91.86981069412155</v>
      </c>
    </row>
    <row r="135" spans="2:7" ht="25.5" customHeight="1">
      <c r="B135" s="64"/>
      <c r="C135" s="133" t="s">
        <v>234</v>
      </c>
      <c r="D135" s="26" t="s">
        <v>235</v>
      </c>
      <c r="E135" s="169">
        <f>E136</f>
        <v>12071</v>
      </c>
      <c r="F135" s="169">
        <f>F136</f>
        <v>11231.5</v>
      </c>
      <c r="G135" s="58">
        <f t="shared" si="2"/>
        <v>93.04531521829176</v>
      </c>
    </row>
    <row r="136" spans="2:7" ht="39.75" customHeight="1">
      <c r="B136" s="64"/>
      <c r="C136" s="133" t="s">
        <v>236</v>
      </c>
      <c r="D136" s="26" t="s">
        <v>237</v>
      </c>
      <c r="E136" s="86">
        <v>12071</v>
      </c>
      <c r="F136" s="86">
        <v>11231.5</v>
      </c>
      <c r="G136" s="58">
        <f t="shared" si="2"/>
        <v>93.04531521829176</v>
      </c>
    </row>
    <row r="137" spans="2:7" ht="39" customHeight="1">
      <c r="B137" s="64"/>
      <c r="C137" s="133" t="s">
        <v>386</v>
      </c>
      <c r="D137" s="26" t="s">
        <v>238</v>
      </c>
      <c r="E137" s="169">
        <f>E138</f>
        <v>4489.5</v>
      </c>
      <c r="F137" s="169">
        <f>F138</f>
        <v>3982.6</v>
      </c>
      <c r="G137" s="58">
        <f t="shared" si="2"/>
        <v>88.70921037977503</v>
      </c>
    </row>
    <row r="138" spans="2:7" ht="39" customHeight="1">
      <c r="B138" s="64"/>
      <c r="C138" s="142" t="s">
        <v>387</v>
      </c>
      <c r="D138" s="26" t="s">
        <v>239</v>
      </c>
      <c r="E138" s="86">
        <v>4489.5</v>
      </c>
      <c r="F138" s="86">
        <v>3982.6</v>
      </c>
      <c r="G138" s="58">
        <f t="shared" si="2"/>
        <v>88.70921037977503</v>
      </c>
    </row>
    <row r="139" spans="2:7" ht="51.75" customHeight="1">
      <c r="B139" s="64"/>
      <c r="C139" s="143" t="s">
        <v>254</v>
      </c>
      <c r="D139" s="26" t="s">
        <v>255</v>
      </c>
      <c r="E139" s="86">
        <v>2535.2</v>
      </c>
      <c r="F139" s="86">
        <v>1586.6</v>
      </c>
      <c r="G139" s="58">
        <f t="shared" si="2"/>
        <v>62.58283370148312</v>
      </c>
    </row>
    <row r="140" spans="2:7" ht="15.75" customHeight="1">
      <c r="B140" s="64" t="s">
        <v>32</v>
      </c>
      <c r="C140" s="9" t="s">
        <v>388</v>
      </c>
      <c r="D140" s="189" t="s">
        <v>240</v>
      </c>
      <c r="E140" s="172">
        <f>E141+E151+E153+E156</f>
        <v>2686</v>
      </c>
      <c r="F140" s="172">
        <f>F141+F151+F153+F156</f>
        <v>1295.7</v>
      </c>
      <c r="G140" s="84">
        <f t="shared" si="2"/>
        <v>48.23901712583768</v>
      </c>
    </row>
    <row r="141" spans="2:7" ht="24" customHeight="1">
      <c r="B141" s="64"/>
      <c r="C141" s="3" t="s">
        <v>390</v>
      </c>
      <c r="D141" s="26" t="s">
        <v>389</v>
      </c>
      <c r="E141" s="169">
        <f>SUM(E142:E150)</f>
        <v>0</v>
      </c>
      <c r="F141" s="169">
        <f>SUM(F142:F150)</f>
        <v>202.6</v>
      </c>
      <c r="G141" s="84"/>
    </row>
    <row r="142" spans="2:7" ht="37.5" customHeight="1">
      <c r="B142" s="64"/>
      <c r="C142" s="3" t="s">
        <v>392</v>
      </c>
      <c r="D142" s="26" t="s">
        <v>391</v>
      </c>
      <c r="E142" s="169">
        <v>0</v>
      </c>
      <c r="F142" s="169">
        <v>2.5</v>
      </c>
      <c r="G142" s="84"/>
    </row>
    <row r="143" spans="2:7" ht="48" customHeight="1">
      <c r="B143" s="64"/>
      <c r="C143" s="3" t="s">
        <v>394</v>
      </c>
      <c r="D143" s="26" t="s">
        <v>393</v>
      </c>
      <c r="E143" s="169">
        <v>0</v>
      </c>
      <c r="F143" s="169">
        <v>32.8</v>
      </c>
      <c r="G143" s="84"/>
    </row>
    <row r="144" spans="2:7" ht="35.25" customHeight="1">
      <c r="B144" s="64"/>
      <c r="C144" s="3" t="s">
        <v>396</v>
      </c>
      <c r="D144" s="26" t="s">
        <v>395</v>
      </c>
      <c r="E144" s="169">
        <v>0</v>
      </c>
      <c r="F144" s="169">
        <v>2.8</v>
      </c>
      <c r="G144" s="84"/>
    </row>
    <row r="145" spans="2:7" ht="36.75" customHeight="1">
      <c r="B145" s="64"/>
      <c r="C145" s="3" t="s">
        <v>398</v>
      </c>
      <c r="D145" s="26" t="s">
        <v>397</v>
      </c>
      <c r="E145" s="169">
        <v>0</v>
      </c>
      <c r="F145" s="169">
        <v>0.1</v>
      </c>
      <c r="G145" s="84"/>
    </row>
    <row r="146" spans="2:7" ht="49.5" customHeight="1">
      <c r="B146" s="64"/>
      <c r="C146" s="3" t="s">
        <v>400</v>
      </c>
      <c r="D146" s="26" t="s">
        <v>399</v>
      </c>
      <c r="E146" s="169">
        <v>0</v>
      </c>
      <c r="F146" s="169">
        <v>43.5</v>
      </c>
      <c r="G146" s="84"/>
    </row>
    <row r="147" spans="2:7" ht="48" customHeight="1">
      <c r="B147" s="64"/>
      <c r="C147" s="3" t="s">
        <v>402</v>
      </c>
      <c r="D147" s="26" t="s">
        <v>401</v>
      </c>
      <c r="E147" s="169">
        <v>0</v>
      </c>
      <c r="F147" s="169">
        <v>7.4</v>
      </c>
      <c r="G147" s="84"/>
    </row>
    <row r="148" spans="2:7" ht="36" customHeight="1">
      <c r="B148" s="64"/>
      <c r="C148" s="3" t="s">
        <v>404</v>
      </c>
      <c r="D148" s="26" t="s">
        <v>403</v>
      </c>
      <c r="E148" s="169">
        <v>0</v>
      </c>
      <c r="F148" s="169">
        <v>4.6</v>
      </c>
      <c r="G148" s="84"/>
    </row>
    <row r="149" spans="2:7" ht="36" customHeight="1">
      <c r="B149" s="64"/>
      <c r="C149" s="3" t="s">
        <v>406</v>
      </c>
      <c r="D149" s="26" t="s">
        <v>405</v>
      </c>
      <c r="E149" s="169">
        <v>0</v>
      </c>
      <c r="F149" s="169">
        <v>46.3</v>
      </c>
      <c r="G149" s="84"/>
    </row>
    <row r="150" spans="2:7" ht="48.75" customHeight="1">
      <c r="B150" s="64"/>
      <c r="C150" s="3" t="s">
        <v>408</v>
      </c>
      <c r="D150" s="26" t="s">
        <v>407</v>
      </c>
      <c r="E150" s="169">
        <v>0</v>
      </c>
      <c r="F150" s="169">
        <v>62.6</v>
      </c>
      <c r="G150" s="84"/>
    </row>
    <row r="151" spans="2:7" ht="23.25" customHeight="1">
      <c r="B151" s="64"/>
      <c r="C151" s="3" t="s">
        <v>410</v>
      </c>
      <c r="D151" s="26" t="s">
        <v>409</v>
      </c>
      <c r="E151" s="169">
        <f>E152</f>
        <v>0</v>
      </c>
      <c r="F151" s="169">
        <f>F152</f>
        <v>0</v>
      </c>
      <c r="G151" s="84"/>
    </row>
    <row r="152" spans="2:7" ht="36" customHeight="1">
      <c r="B152" s="64"/>
      <c r="C152" s="3" t="s">
        <v>412</v>
      </c>
      <c r="D152" s="26" t="s">
        <v>411</v>
      </c>
      <c r="E152" s="169"/>
      <c r="F152" s="169">
        <v>0</v>
      </c>
      <c r="G152" s="84"/>
    </row>
    <row r="153" spans="2:7" ht="60" customHeight="1">
      <c r="B153" s="64"/>
      <c r="C153" s="3" t="s">
        <v>414</v>
      </c>
      <c r="D153" s="26" t="s">
        <v>413</v>
      </c>
      <c r="E153" s="169">
        <f>E154+E155</f>
        <v>0</v>
      </c>
      <c r="F153" s="169">
        <f>F154+F155</f>
        <v>100.80000000000001</v>
      </c>
      <c r="G153" s="84"/>
    </row>
    <row r="154" spans="2:7" ht="36" customHeight="1">
      <c r="B154" s="64"/>
      <c r="C154" s="3" t="s">
        <v>417</v>
      </c>
      <c r="D154" s="26" t="s">
        <v>415</v>
      </c>
      <c r="E154" s="169">
        <v>0</v>
      </c>
      <c r="F154" s="169">
        <v>37.7</v>
      </c>
      <c r="G154" s="84"/>
    </row>
    <row r="155" spans="2:7" ht="48.75" customHeight="1">
      <c r="B155" s="64"/>
      <c r="C155" s="3" t="s">
        <v>418</v>
      </c>
      <c r="D155" s="26" t="s">
        <v>416</v>
      </c>
      <c r="E155" s="169">
        <v>0</v>
      </c>
      <c r="F155" s="169">
        <v>63.1</v>
      </c>
      <c r="G155" s="84"/>
    </row>
    <row r="156" spans="2:7" ht="18" customHeight="1">
      <c r="B156" s="64"/>
      <c r="C156" s="3" t="s">
        <v>420</v>
      </c>
      <c r="D156" s="26" t="s">
        <v>419</v>
      </c>
      <c r="E156" s="169">
        <f>E157</f>
        <v>2686</v>
      </c>
      <c r="F156" s="169">
        <f>F157</f>
        <v>992.3000000000001</v>
      </c>
      <c r="G156" s="84"/>
    </row>
    <row r="157" spans="2:7" ht="48" customHeight="1">
      <c r="B157" s="64"/>
      <c r="C157" s="3" t="s">
        <v>424</v>
      </c>
      <c r="D157" s="26" t="s">
        <v>421</v>
      </c>
      <c r="E157" s="169">
        <f>E158+E159</f>
        <v>2686</v>
      </c>
      <c r="F157" s="169">
        <f>F158+F159</f>
        <v>992.3000000000001</v>
      </c>
      <c r="G157" s="84"/>
    </row>
    <row r="158" spans="2:7" ht="36" customHeight="1">
      <c r="B158" s="64"/>
      <c r="C158" s="3" t="s">
        <v>425</v>
      </c>
      <c r="D158" s="26" t="s">
        <v>423</v>
      </c>
      <c r="E158" s="169">
        <v>2686</v>
      </c>
      <c r="F158" s="169">
        <v>961.1</v>
      </c>
      <c r="G158" s="84"/>
    </row>
    <row r="159" spans="2:7" ht="50.25" customHeight="1">
      <c r="B159" s="64"/>
      <c r="C159" s="3" t="s">
        <v>426</v>
      </c>
      <c r="D159" s="26" t="s">
        <v>422</v>
      </c>
      <c r="E159" s="169">
        <v>0</v>
      </c>
      <c r="F159" s="169">
        <v>31.2</v>
      </c>
      <c r="G159" s="84"/>
    </row>
    <row r="160" spans="2:7" ht="18.75" customHeight="1">
      <c r="B160" s="64" t="s">
        <v>33</v>
      </c>
      <c r="C160" s="173" t="s">
        <v>39</v>
      </c>
      <c r="D160" s="189" t="s">
        <v>40</v>
      </c>
      <c r="E160" s="84">
        <f>E161+E163</f>
        <v>0</v>
      </c>
      <c r="F160" s="84">
        <f>F161+F163</f>
        <v>-40.400000000000006</v>
      </c>
      <c r="G160" s="84" t="e">
        <f>F160/E160*100</f>
        <v>#DIV/0!</v>
      </c>
    </row>
    <row r="161" spans="2:7" s="2" customFormat="1" ht="15.75" customHeight="1">
      <c r="B161" s="85"/>
      <c r="C161" s="133" t="s">
        <v>41</v>
      </c>
      <c r="D161" s="33" t="s">
        <v>42</v>
      </c>
      <c r="E161" s="58">
        <f>E162</f>
        <v>0</v>
      </c>
      <c r="F161" s="58">
        <f>F162</f>
        <v>-28.6</v>
      </c>
      <c r="G161" s="58">
        <v>0</v>
      </c>
    </row>
    <row r="162" spans="2:7" ht="16.5" customHeight="1">
      <c r="B162" s="64"/>
      <c r="C162" s="133" t="s">
        <v>43</v>
      </c>
      <c r="D162" s="33" t="s">
        <v>44</v>
      </c>
      <c r="E162" s="58">
        <v>0</v>
      </c>
      <c r="F162" s="87">
        <v>-28.6</v>
      </c>
      <c r="G162" s="58">
        <v>0</v>
      </c>
    </row>
    <row r="163" spans="2:7" ht="13.5" customHeight="1">
      <c r="B163" s="64"/>
      <c r="C163" s="133" t="s">
        <v>45</v>
      </c>
      <c r="D163" s="33" t="s">
        <v>46</v>
      </c>
      <c r="E163" s="86">
        <v>0</v>
      </c>
      <c r="F163" s="86">
        <v>-11.8</v>
      </c>
      <c r="G163" s="58" t="e">
        <f aca="true" t="shared" si="3" ref="G163:G242">F163/E163*100</f>
        <v>#DIV/0!</v>
      </c>
    </row>
    <row r="164" spans="1:7" ht="17.25" customHeight="1">
      <c r="A164" s="23"/>
      <c r="B164" s="52" t="s">
        <v>34</v>
      </c>
      <c r="C164" s="37" t="s">
        <v>47</v>
      </c>
      <c r="D164" s="190" t="s">
        <v>48</v>
      </c>
      <c r="E164" s="174">
        <f>E165+E243+E244+E241</f>
        <v>1588312.6</v>
      </c>
      <c r="F164" s="174">
        <f>F165+F243+F244</f>
        <v>788157.9000000001</v>
      </c>
      <c r="G164" s="83">
        <f t="shared" si="3"/>
        <v>49.62234134514831</v>
      </c>
    </row>
    <row r="165" spans="1:7" ht="27" customHeight="1">
      <c r="A165" s="23"/>
      <c r="B165" s="52" t="s">
        <v>35</v>
      </c>
      <c r="C165" s="38" t="s">
        <v>128</v>
      </c>
      <c r="D165" s="190" t="s">
        <v>127</v>
      </c>
      <c r="E165" s="174">
        <f>E166+E169+E186+E238</f>
        <v>1494893.6</v>
      </c>
      <c r="F165" s="174">
        <f>F166+F169+F186+F238</f>
        <v>788709.1000000001</v>
      </c>
      <c r="G165" s="83">
        <f t="shared" si="3"/>
        <v>52.76021651306822</v>
      </c>
    </row>
    <row r="166" spans="1:7" ht="23.25" customHeight="1">
      <c r="A166" s="23"/>
      <c r="B166" s="52" t="s">
        <v>123</v>
      </c>
      <c r="C166" s="12" t="s">
        <v>49</v>
      </c>
      <c r="D166" s="185" t="s">
        <v>58</v>
      </c>
      <c r="E166" s="175">
        <f>E167+E168</f>
        <v>135751.2</v>
      </c>
      <c r="F166" s="175">
        <f>F167+F168</f>
        <v>105744.6</v>
      </c>
      <c r="G166" s="114">
        <f t="shared" si="3"/>
        <v>77.89588600321765</v>
      </c>
    </row>
    <row r="167" spans="1:7" ht="26.25" customHeight="1">
      <c r="A167" s="23"/>
      <c r="B167" s="52"/>
      <c r="C167" s="133" t="s">
        <v>129</v>
      </c>
      <c r="D167" s="48" t="s">
        <v>59</v>
      </c>
      <c r="E167" s="176">
        <v>79431</v>
      </c>
      <c r="F167" s="176">
        <v>79431</v>
      </c>
      <c r="G167" s="58">
        <f t="shared" si="3"/>
        <v>100</v>
      </c>
    </row>
    <row r="168" spans="1:7" ht="24.75" customHeight="1">
      <c r="A168" s="23"/>
      <c r="B168" s="52"/>
      <c r="C168" s="133" t="s">
        <v>303</v>
      </c>
      <c r="D168" s="48" t="s">
        <v>60</v>
      </c>
      <c r="E168" s="176">
        <v>56320.2</v>
      </c>
      <c r="F168" s="176">
        <v>26313.6</v>
      </c>
      <c r="G168" s="58">
        <f t="shared" si="3"/>
        <v>46.721424994939646</v>
      </c>
    </row>
    <row r="169" spans="1:7" ht="25.5" customHeight="1">
      <c r="A169" s="23"/>
      <c r="B169" s="52" t="s">
        <v>124</v>
      </c>
      <c r="C169" s="144" t="s">
        <v>154</v>
      </c>
      <c r="D169" s="191" t="s">
        <v>61</v>
      </c>
      <c r="E169" s="175">
        <f>SUM(E170:E176)</f>
        <v>186631</v>
      </c>
      <c r="F169" s="175">
        <f>SUM(F170:F176)</f>
        <v>108032.5</v>
      </c>
      <c r="G169" s="114">
        <f t="shared" si="3"/>
        <v>57.88561385836223</v>
      </c>
    </row>
    <row r="170" spans="1:7" ht="75.75" customHeight="1">
      <c r="A170" s="23"/>
      <c r="B170" s="52"/>
      <c r="C170" s="184" t="s">
        <v>431</v>
      </c>
      <c r="D170" s="49" t="s">
        <v>427</v>
      </c>
      <c r="E170" s="177">
        <v>54959.6</v>
      </c>
      <c r="F170" s="177">
        <v>54701.9</v>
      </c>
      <c r="G170" s="58">
        <f t="shared" si="3"/>
        <v>99.53111012452784</v>
      </c>
    </row>
    <row r="171" spans="1:7" ht="63" customHeight="1">
      <c r="A171" s="23"/>
      <c r="B171" s="52"/>
      <c r="C171" s="184" t="s">
        <v>432</v>
      </c>
      <c r="D171" s="49" t="s">
        <v>428</v>
      </c>
      <c r="E171" s="177">
        <v>555.2</v>
      </c>
      <c r="F171" s="177">
        <v>552.5</v>
      </c>
      <c r="G171" s="58">
        <f t="shared" si="3"/>
        <v>99.5136887608069</v>
      </c>
    </row>
    <row r="172" spans="1:7" ht="21" customHeight="1">
      <c r="A172" s="23"/>
      <c r="B172" s="52"/>
      <c r="C172" s="220" t="s">
        <v>208</v>
      </c>
      <c r="D172" s="166" t="s">
        <v>62</v>
      </c>
      <c r="E172" s="177">
        <v>702.6</v>
      </c>
      <c r="F172" s="177">
        <v>702.6</v>
      </c>
      <c r="G172" s="58">
        <f t="shared" si="3"/>
        <v>100</v>
      </c>
    </row>
    <row r="173" spans="1:7" ht="21.75" customHeight="1">
      <c r="A173" s="23"/>
      <c r="B173" s="52"/>
      <c r="C173" s="221"/>
      <c r="D173" s="166" t="s">
        <v>63</v>
      </c>
      <c r="E173" s="178">
        <v>990.2</v>
      </c>
      <c r="F173" s="178">
        <v>990.2</v>
      </c>
      <c r="G173" s="58">
        <f t="shared" si="3"/>
        <v>100</v>
      </c>
    </row>
    <row r="174" spans="1:7" ht="21" customHeight="1">
      <c r="A174" s="23"/>
      <c r="B174" s="52"/>
      <c r="C174" s="222" t="s">
        <v>433</v>
      </c>
      <c r="D174" s="166" t="s">
        <v>429</v>
      </c>
      <c r="E174" s="178">
        <v>151.5</v>
      </c>
      <c r="F174" s="178"/>
      <c r="G174" s="58">
        <f t="shared" si="3"/>
        <v>0</v>
      </c>
    </row>
    <row r="175" spans="1:7" ht="20.25" customHeight="1">
      <c r="A175" s="23"/>
      <c r="B175" s="52"/>
      <c r="C175" s="223"/>
      <c r="D175" s="166" t="s">
        <v>430</v>
      </c>
      <c r="E175" s="178">
        <v>15000</v>
      </c>
      <c r="F175" s="178"/>
      <c r="G175" s="58">
        <f t="shared" si="3"/>
        <v>0</v>
      </c>
    </row>
    <row r="176" spans="1:7" ht="13.5" customHeight="1">
      <c r="A176" s="23"/>
      <c r="B176" s="52"/>
      <c r="C176" s="38" t="s">
        <v>51</v>
      </c>
      <c r="D176" s="192" t="s">
        <v>64</v>
      </c>
      <c r="E176" s="174">
        <f>E177</f>
        <v>114271.9</v>
      </c>
      <c r="F176" s="174">
        <f>F177</f>
        <v>51085.3</v>
      </c>
      <c r="G176" s="83">
        <f t="shared" si="3"/>
        <v>44.70504122185769</v>
      </c>
    </row>
    <row r="177" spans="1:7" ht="15.75" customHeight="1">
      <c r="A177" s="23"/>
      <c r="B177" s="52"/>
      <c r="C177" s="146" t="s">
        <v>52</v>
      </c>
      <c r="D177" s="50" t="s">
        <v>65</v>
      </c>
      <c r="E177" s="174">
        <f>SUM(E178:E185)</f>
        <v>114271.9</v>
      </c>
      <c r="F177" s="174">
        <f>SUM(F178:F185)</f>
        <v>51085.3</v>
      </c>
      <c r="G177" s="83">
        <f t="shared" si="3"/>
        <v>44.70504122185769</v>
      </c>
    </row>
    <row r="178" spans="1:7" ht="25.5" customHeight="1">
      <c r="A178" s="23"/>
      <c r="B178" s="52"/>
      <c r="C178" s="133" t="s">
        <v>435</v>
      </c>
      <c r="D178" s="49" t="s">
        <v>434</v>
      </c>
      <c r="E178" s="177">
        <v>1300</v>
      </c>
      <c r="F178" s="177">
        <v>37.6</v>
      </c>
      <c r="G178" s="58">
        <f t="shared" si="3"/>
        <v>2.8923076923076922</v>
      </c>
    </row>
    <row r="179" spans="1:7" ht="63" customHeight="1">
      <c r="A179" s="23"/>
      <c r="B179" s="53"/>
      <c r="C179" s="135" t="s">
        <v>436</v>
      </c>
      <c r="D179" s="49" t="s">
        <v>66</v>
      </c>
      <c r="E179" s="177">
        <v>16031.1</v>
      </c>
      <c r="F179" s="178">
        <v>16031.1</v>
      </c>
      <c r="G179" s="58">
        <f t="shared" si="3"/>
        <v>100</v>
      </c>
    </row>
    <row r="180" spans="1:7" ht="26.25" customHeight="1">
      <c r="A180" s="23"/>
      <c r="B180" s="53"/>
      <c r="C180" s="133" t="s">
        <v>304</v>
      </c>
      <c r="D180" s="49" t="s">
        <v>67</v>
      </c>
      <c r="E180" s="177">
        <v>4400</v>
      </c>
      <c r="F180" s="178">
        <v>0</v>
      </c>
      <c r="G180" s="58">
        <f t="shared" si="3"/>
        <v>0</v>
      </c>
    </row>
    <row r="181" spans="1:7" ht="51" customHeight="1">
      <c r="A181" s="23"/>
      <c r="B181" s="53"/>
      <c r="C181" s="135" t="s">
        <v>344</v>
      </c>
      <c r="D181" s="49" t="s">
        <v>68</v>
      </c>
      <c r="E181" s="177">
        <v>17899.9</v>
      </c>
      <c r="F181" s="178">
        <v>17899.8</v>
      </c>
      <c r="G181" s="58">
        <f t="shared" si="3"/>
        <v>99.99944133766108</v>
      </c>
    </row>
    <row r="182" spans="1:7" ht="36.75" customHeight="1">
      <c r="A182" s="23"/>
      <c r="B182" s="53"/>
      <c r="C182" s="135" t="s">
        <v>345</v>
      </c>
      <c r="D182" s="49" t="s">
        <v>69</v>
      </c>
      <c r="E182" s="177">
        <v>25101.9</v>
      </c>
      <c r="F182" s="178">
        <v>15880.9</v>
      </c>
      <c r="G182" s="58">
        <f t="shared" si="3"/>
        <v>63.26572888904823</v>
      </c>
    </row>
    <row r="183" spans="1:7" ht="26.25" customHeight="1">
      <c r="A183" s="23"/>
      <c r="B183" s="53"/>
      <c r="C183" s="135" t="s">
        <v>438</v>
      </c>
      <c r="D183" s="49" t="s">
        <v>437</v>
      </c>
      <c r="E183" s="177">
        <v>3300</v>
      </c>
      <c r="F183" s="178">
        <v>0</v>
      </c>
      <c r="G183" s="58">
        <f t="shared" si="3"/>
        <v>0</v>
      </c>
    </row>
    <row r="184" spans="1:7" ht="51.75" customHeight="1">
      <c r="A184" s="23"/>
      <c r="B184" s="53"/>
      <c r="C184" s="135" t="s">
        <v>440</v>
      </c>
      <c r="D184" s="49" t="s">
        <v>439</v>
      </c>
      <c r="E184" s="177">
        <v>6239</v>
      </c>
      <c r="F184" s="178">
        <v>0</v>
      </c>
      <c r="G184" s="58">
        <f t="shared" si="3"/>
        <v>0</v>
      </c>
    </row>
    <row r="185" spans="1:7" ht="64.5" customHeight="1">
      <c r="A185" s="23"/>
      <c r="B185" s="53"/>
      <c r="C185" s="135" t="s">
        <v>305</v>
      </c>
      <c r="D185" s="49" t="s">
        <v>70</v>
      </c>
      <c r="E185" s="177">
        <v>40000</v>
      </c>
      <c r="F185" s="178">
        <v>1235.9</v>
      </c>
      <c r="G185" s="58">
        <f t="shared" si="3"/>
        <v>3.08975</v>
      </c>
    </row>
    <row r="186" spans="1:7" ht="27.75" customHeight="1">
      <c r="A186" s="23"/>
      <c r="B186" s="52" t="s">
        <v>125</v>
      </c>
      <c r="C186" s="186" t="s">
        <v>155</v>
      </c>
      <c r="D186" s="185" t="s">
        <v>71</v>
      </c>
      <c r="E186" s="175">
        <f>E187+E188+SUM(E226:E237)</f>
        <v>1161887.0000000002</v>
      </c>
      <c r="F186" s="175">
        <f>F187+F188+SUM(F226:F237)</f>
        <v>574658.9000000001</v>
      </c>
      <c r="G186" s="114">
        <f t="shared" si="3"/>
        <v>49.459104026467294</v>
      </c>
    </row>
    <row r="187" spans="1:7" ht="38.25" customHeight="1">
      <c r="A187" s="23"/>
      <c r="B187" s="52"/>
      <c r="C187" s="125" t="s">
        <v>158</v>
      </c>
      <c r="D187" s="126" t="s">
        <v>72</v>
      </c>
      <c r="E187" s="178">
        <v>31883.3</v>
      </c>
      <c r="F187" s="178">
        <v>22390.4</v>
      </c>
      <c r="G187" s="58">
        <f t="shared" si="3"/>
        <v>70.22610582969769</v>
      </c>
    </row>
    <row r="188" spans="1:7" ht="27.75" customHeight="1">
      <c r="A188" s="23"/>
      <c r="B188" s="52"/>
      <c r="C188" s="127" t="s">
        <v>156</v>
      </c>
      <c r="D188" s="128" t="s">
        <v>441</v>
      </c>
      <c r="E188" s="174">
        <f>SUM(E189:E225)</f>
        <v>947866.7000000002</v>
      </c>
      <c r="F188" s="174">
        <f>SUM(F189:F225)</f>
        <v>474721.5000000001</v>
      </c>
      <c r="G188" s="83">
        <f t="shared" si="3"/>
        <v>50.08314987750915</v>
      </c>
    </row>
    <row r="189" spans="1:7" ht="63.75" customHeight="1">
      <c r="A189" s="23"/>
      <c r="B189" s="52"/>
      <c r="C189" s="129" t="s">
        <v>442</v>
      </c>
      <c r="D189" s="130" t="s">
        <v>73</v>
      </c>
      <c r="E189" s="179">
        <v>3.7</v>
      </c>
      <c r="F189" s="179">
        <v>0</v>
      </c>
      <c r="G189" s="58">
        <f t="shared" si="3"/>
        <v>0</v>
      </c>
    </row>
    <row r="190" spans="1:7" ht="51" customHeight="1">
      <c r="A190" s="23"/>
      <c r="B190" s="52"/>
      <c r="C190" s="129" t="s">
        <v>443</v>
      </c>
      <c r="D190" s="130" t="s">
        <v>74</v>
      </c>
      <c r="E190" s="176">
        <v>12989.8</v>
      </c>
      <c r="F190" s="176">
        <v>6102.3</v>
      </c>
      <c r="G190" s="58">
        <f t="shared" si="3"/>
        <v>46.97762860090225</v>
      </c>
    </row>
    <row r="191" spans="1:7" ht="50.25" customHeight="1">
      <c r="A191" s="23"/>
      <c r="B191" s="52"/>
      <c r="C191" s="131" t="s">
        <v>121</v>
      </c>
      <c r="D191" s="130" t="s">
        <v>75</v>
      </c>
      <c r="E191" s="178">
        <v>40511.9</v>
      </c>
      <c r="F191" s="178">
        <v>22232</v>
      </c>
      <c r="G191" s="58">
        <f t="shared" si="3"/>
        <v>54.87770260096416</v>
      </c>
    </row>
    <row r="192" spans="1:7" ht="63.75" customHeight="1">
      <c r="A192" s="23"/>
      <c r="B192" s="52"/>
      <c r="C192" s="132" t="s">
        <v>306</v>
      </c>
      <c r="D192" s="130" t="s">
        <v>76</v>
      </c>
      <c r="E192" s="178">
        <v>156.2</v>
      </c>
      <c r="F192" s="178">
        <v>0</v>
      </c>
      <c r="G192" s="58">
        <f t="shared" si="3"/>
        <v>0</v>
      </c>
    </row>
    <row r="193" spans="1:7" ht="28.5" customHeight="1">
      <c r="A193" s="23"/>
      <c r="B193" s="52"/>
      <c r="C193" s="133" t="s">
        <v>159</v>
      </c>
      <c r="D193" s="130" t="s">
        <v>77</v>
      </c>
      <c r="E193" s="178">
        <v>556</v>
      </c>
      <c r="F193" s="178">
        <v>202.6</v>
      </c>
      <c r="G193" s="58">
        <f t="shared" si="3"/>
        <v>36.43884892086331</v>
      </c>
    </row>
    <row r="194" spans="1:7" ht="38.25" customHeight="1">
      <c r="A194" s="23"/>
      <c r="B194" s="52"/>
      <c r="C194" s="133" t="s">
        <v>346</v>
      </c>
      <c r="D194" s="130" t="s">
        <v>78</v>
      </c>
      <c r="E194" s="178">
        <v>128.2</v>
      </c>
      <c r="F194" s="178">
        <v>34.8</v>
      </c>
      <c r="G194" s="58">
        <f t="shared" si="3"/>
        <v>27.14508580343214</v>
      </c>
    </row>
    <row r="195" spans="1:7" ht="28.5" customHeight="1">
      <c r="A195" s="23"/>
      <c r="B195" s="52"/>
      <c r="C195" s="133" t="s">
        <v>347</v>
      </c>
      <c r="D195" s="130" t="s">
        <v>79</v>
      </c>
      <c r="E195" s="178">
        <v>156.6</v>
      </c>
      <c r="F195" s="178">
        <v>0</v>
      </c>
      <c r="G195" s="58">
        <f t="shared" si="3"/>
        <v>0</v>
      </c>
    </row>
    <row r="196" spans="1:7" ht="38.25" customHeight="1">
      <c r="A196" s="23"/>
      <c r="B196" s="52"/>
      <c r="C196" s="133" t="s">
        <v>348</v>
      </c>
      <c r="D196" s="130" t="s">
        <v>80</v>
      </c>
      <c r="E196" s="178">
        <v>222.4</v>
      </c>
      <c r="F196" s="178">
        <v>0</v>
      </c>
      <c r="G196" s="58">
        <f t="shared" si="3"/>
        <v>0</v>
      </c>
    </row>
    <row r="197" spans="1:7" ht="51.75" customHeight="1">
      <c r="A197" s="23"/>
      <c r="B197" s="52"/>
      <c r="C197" s="120" t="s">
        <v>262</v>
      </c>
      <c r="D197" s="130" t="s">
        <v>81</v>
      </c>
      <c r="E197" s="178">
        <v>314196.4</v>
      </c>
      <c r="F197" s="178">
        <v>172409.2</v>
      </c>
      <c r="G197" s="58">
        <f t="shared" si="3"/>
        <v>54.87306665512399</v>
      </c>
    </row>
    <row r="198" spans="1:7" ht="51" customHeight="1">
      <c r="A198" s="23"/>
      <c r="B198" s="52"/>
      <c r="C198" s="120" t="s">
        <v>444</v>
      </c>
      <c r="D198" s="130" t="s">
        <v>82</v>
      </c>
      <c r="E198" s="178">
        <v>50.3</v>
      </c>
      <c r="F198" s="178">
        <v>25.2</v>
      </c>
      <c r="G198" s="58">
        <f t="shared" si="3"/>
        <v>50.099403578528836</v>
      </c>
    </row>
    <row r="199" spans="1:7" ht="51.75" customHeight="1">
      <c r="A199" s="23"/>
      <c r="B199" s="52"/>
      <c r="C199" s="134" t="s">
        <v>445</v>
      </c>
      <c r="D199" s="130" t="s">
        <v>83</v>
      </c>
      <c r="E199" s="178">
        <v>6790.4</v>
      </c>
      <c r="F199" s="178">
        <v>3453.5</v>
      </c>
      <c r="G199" s="58">
        <f t="shared" si="3"/>
        <v>50.85856503298775</v>
      </c>
    </row>
    <row r="200" spans="1:7" ht="58.5" customHeight="1" hidden="1">
      <c r="A200" s="23"/>
      <c r="B200" s="52"/>
      <c r="C200" s="135" t="s">
        <v>268</v>
      </c>
      <c r="D200" s="130" t="s">
        <v>308</v>
      </c>
      <c r="E200" s="178"/>
      <c r="F200" s="178"/>
      <c r="G200" s="58" t="e">
        <f t="shared" si="3"/>
        <v>#DIV/0!</v>
      </c>
    </row>
    <row r="201" spans="1:7" ht="38.25" customHeight="1" hidden="1">
      <c r="A201" s="23"/>
      <c r="B201" s="52"/>
      <c r="C201" s="120" t="s">
        <v>259</v>
      </c>
      <c r="D201" s="130" t="s">
        <v>309</v>
      </c>
      <c r="E201" s="176"/>
      <c r="F201" s="176"/>
      <c r="G201" s="58" t="e">
        <f t="shared" si="3"/>
        <v>#DIV/0!</v>
      </c>
    </row>
    <row r="202" spans="1:7" ht="63.75" customHeight="1">
      <c r="A202" s="23"/>
      <c r="B202" s="52"/>
      <c r="C202" s="120" t="s">
        <v>446</v>
      </c>
      <c r="D202" s="130" t="s">
        <v>84</v>
      </c>
      <c r="E202" s="176">
        <v>22846.2</v>
      </c>
      <c r="F202" s="176">
        <v>14418.9</v>
      </c>
      <c r="G202" s="58">
        <f t="shared" si="3"/>
        <v>63.11290280221655</v>
      </c>
    </row>
    <row r="203" spans="1:7" ht="51" customHeight="1">
      <c r="A203" s="23"/>
      <c r="B203" s="52"/>
      <c r="C203" s="136" t="s">
        <v>447</v>
      </c>
      <c r="D203" s="130" t="s">
        <v>85</v>
      </c>
      <c r="E203" s="176">
        <v>701.7</v>
      </c>
      <c r="F203" s="176">
        <v>218.8</v>
      </c>
      <c r="G203" s="58">
        <f t="shared" si="3"/>
        <v>31.181416559783383</v>
      </c>
    </row>
    <row r="204" spans="1:7" ht="50.25" customHeight="1">
      <c r="A204" s="23"/>
      <c r="B204" s="52"/>
      <c r="C204" s="136" t="s">
        <v>491</v>
      </c>
      <c r="D204" s="130" t="s">
        <v>490</v>
      </c>
      <c r="E204" s="176">
        <v>6413.2</v>
      </c>
      <c r="F204" s="176">
        <v>877.5</v>
      </c>
      <c r="G204" s="58">
        <f t="shared" si="3"/>
        <v>13.682716896401173</v>
      </c>
    </row>
    <row r="205" spans="1:7" ht="64.5" customHeight="1">
      <c r="A205" s="23"/>
      <c r="B205" s="52"/>
      <c r="C205" s="136" t="s">
        <v>448</v>
      </c>
      <c r="D205" s="130" t="s">
        <v>86</v>
      </c>
      <c r="E205" s="178">
        <v>2219</v>
      </c>
      <c r="F205" s="178">
        <v>1302.8</v>
      </c>
      <c r="G205" s="58">
        <f t="shared" si="3"/>
        <v>58.71113114015321</v>
      </c>
    </row>
    <row r="206" spans="1:7" ht="64.5" customHeight="1">
      <c r="A206" s="23"/>
      <c r="B206" s="52"/>
      <c r="C206" s="135" t="s">
        <v>449</v>
      </c>
      <c r="D206" s="130" t="s">
        <v>87</v>
      </c>
      <c r="E206" s="178">
        <v>90.8</v>
      </c>
      <c r="F206" s="176">
        <v>53.4</v>
      </c>
      <c r="G206" s="58">
        <f t="shared" si="3"/>
        <v>58.81057268722467</v>
      </c>
    </row>
    <row r="207" spans="1:7" ht="38.25" customHeight="1">
      <c r="A207" s="23"/>
      <c r="B207" s="52"/>
      <c r="C207" s="133" t="s">
        <v>201</v>
      </c>
      <c r="D207" s="130" t="s">
        <v>88</v>
      </c>
      <c r="E207" s="178">
        <v>562.5</v>
      </c>
      <c r="F207" s="178">
        <v>187.6</v>
      </c>
      <c r="G207" s="58">
        <f t="shared" si="3"/>
        <v>33.35111111111111</v>
      </c>
    </row>
    <row r="208" spans="1:7" ht="37.5" customHeight="1">
      <c r="A208" s="23"/>
      <c r="B208" s="52"/>
      <c r="C208" s="133" t="s">
        <v>202</v>
      </c>
      <c r="D208" s="130" t="s">
        <v>89</v>
      </c>
      <c r="E208" s="178">
        <v>1281.2</v>
      </c>
      <c r="F208" s="178">
        <v>360.3</v>
      </c>
      <c r="G208" s="58">
        <f t="shared" si="3"/>
        <v>28.12207305650952</v>
      </c>
    </row>
    <row r="209" spans="1:7" ht="37.5" customHeight="1">
      <c r="A209" s="23"/>
      <c r="B209" s="52"/>
      <c r="C209" s="133" t="s">
        <v>488</v>
      </c>
      <c r="D209" s="130" t="s">
        <v>487</v>
      </c>
      <c r="E209" s="178">
        <v>2769</v>
      </c>
      <c r="F209" s="178">
        <v>2657</v>
      </c>
      <c r="G209" s="58">
        <f t="shared" si="3"/>
        <v>95.95521849042976</v>
      </c>
    </row>
    <row r="210" spans="1:7" ht="64.5" customHeight="1">
      <c r="A210" s="23"/>
      <c r="B210" s="52"/>
      <c r="C210" s="135" t="s">
        <v>310</v>
      </c>
      <c r="D210" s="130" t="s">
        <v>90</v>
      </c>
      <c r="E210" s="178">
        <v>74745.8</v>
      </c>
      <c r="F210" s="178">
        <v>39600</v>
      </c>
      <c r="G210" s="58">
        <f t="shared" si="3"/>
        <v>52.97956540701952</v>
      </c>
    </row>
    <row r="211" spans="1:7" ht="76.5" customHeight="1">
      <c r="A211" s="23"/>
      <c r="B211" s="52"/>
      <c r="C211" s="135" t="s">
        <v>450</v>
      </c>
      <c r="D211" s="130" t="s">
        <v>91</v>
      </c>
      <c r="E211" s="178">
        <v>438.3</v>
      </c>
      <c r="F211" s="178">
        <v>260</v>
      </c>
      <c r="G211" s="58">
        <f t="shared" si="3"/>
        <v>59.3201003878622</v>
      </c>
    </row>
    <row r="212" spans="1:7" ht="64.5" customHeight="1">
      <c r="A212" s="23"/>
      <c r="B212" s="52"/>
      <c r="C212" s="135" t="s">
        <v>311</v>
      </c>
      <c r="D212" s="130" t="s">
        <v>92</v>
      </c>
      <c r="E212" s="178">
        <v>91.9</v>
      </c>
      <c r="F212" s="178">
        <v>29.2</v>
      </c>
      <c r="G212" s="58">
        <f t="shared" si="3"/>
        <v>31.77366702937976</v>
      </c>
    </row>
    <row r="213" spans="1:8" ht="152.25" customHeight="1">
      <c r="A213" s="23"/>
      <c r="B213" s="52"/>
      <c r="C213" s="135" t="s">
        <v>451</v>
      </c>
      <c r="D213" s="130" t="s">
        <v>93</v>
      </c>
      <c r="E213" s="178">
        <v>50839.2</v>
      </c>
      <c r="F213" s="178">
        <v>27954.7</v>
      </c>
      <c r="G213" s="58">
        <f t="shared" si="3"/>
        <v>54.986506475318265</v>
      </c>
      <c r="H213" s="23" t="s">
        <v>0</v>
      </c>
    </row>
    <row r="214" spans="1:7" ht="51" customHeight="1">
      <c r="A214" s="23"/>
      <c r="B214" s="52"/>
      <c r="C214" s="135" t="s">
        <v>297</v>
      </c>
      <c r="D214" s="130" t="s">
        <v>94</v>
      </c>
      <c r="E214" s="176">
        <v>758.3</v>
      </c>
      <c r="F214" s="176">
        <v>379.2</v>
      </c>
      <c r="G214" s="58">
        <f t="shared" si="3"/>
        <v>50.006593696426215</v>
      </c>
    </row>
    <row r="215" spans="1:7" ht="38.25" customHeight="1">
      <c r="A215" s="23"/>
      <c r="B215" s="52"/>
      <c r="C215" s="133" t="s">
        <v>452</v>
      </c>
      <c r="D215" s="130" t="s">
        <v>95</v>
      </c>
      <c r="E215" s="176">
        <v>1112.1</v>
      </c>
      <c r="F215" s="176">
        <v>480.9</v>
      </c>
      <c r="G215" s="58">
        <f t="shared" si="3"/>
        <v>43.242514162395466</v>
      </c>
    </row>
    <row r="216" spans="1:7" ht="63" customHeight="1">
      <c r="A216" s="23"/>
      <c r="B216" s="52"/>
      <c r="C216" s="133" t="s">
        <v>453</v>
      </c>
      <c r="D216" s="130" t="s">
        <v>96</v>
      </c>
      <c r="E216" s="176">
        <v>73.9</v>
      </c>
      <c r="F216" s="176">
        <v>0</v>
      </c>
      <c r="G216" s="58">
        <f t="shared" si="3"/>
        <v>0</v>
      </c>
    </row>
    <row r="217" spans="1:7" ht="52.5" customHeight="1">
      <c r="A217" s="23"/>
      <c r="B217" s="52"/>
      <c r="C217" s="133" t="s">
        <v>283</v>
      </c>
      <c r="D217" s="130" t="s">
        <v>97</v>
      </c>
      <c r="E217" s="176">
        <v>743.6</v>
      </c>
      <c r="F217" s="176">
        <v>279</v>
      </c>
      <c r="G217" s="58">
        <f t="shared" si="3"/>
        <v>37.52017213555675</v>
      </c>
    </row>
    <row r="218" spans="1:7" ht="41.25" customHeight="1">
      <c r="A218" s="23"/>
      <c r="B218" s="52"/>
      <c r="C218" s="133" t="s">
        <v>37</v>
      </c>
      <c r="D218" s="130" t="s">
        <v>98</v>
      </c>
      <c r="E218" s="176">
        <v>9375.2</v>
      </c>
      <c r="F218" s="176">
        <v>4619.7</v>
      </c>
      <c r="G218" s="58">
        <f t="shared" si="3"/>
        <v>49.275748784025936</v>
      </c>
    </row>
    <row r="219" spans="1:7" ht="65.25" customHeight="1">
      <c r="A219" s="23"/>
      <c r="B219" s="52"/>
      <c r="C219" s="135" t="s">
        <v>312</v>
      </c>
      <c r="D219" s="130" t="s">
        <v>99</v>
      </c>
      <c r="E219" s="176">
        <v>1585.9</v>
      </c>
      <c r="F219" s="176">
        <v>0</v>
      </c>
      <c r="G219" s="58">
        <f t="shared" si="3"/>
        <v>0</v>
      </c>
    </row>
    <row r="220" spans="1:7" ht="39.75" customHeight="1">
      <c r="A220" s="23"/>
      <c r="B220" s="52"/>
      <c r="C220" s="135" t="s">
        <v>260</v>
      </c>
      <c r="D220" s="130" t="s">
        <v>100</v>
      </c>
      <c r="E220" s="176">
        <v>6562</v>
      </c>
      <c r="F220" s="176">
        <v>4265.3</v>
      </c>
      <c r="G220" s="58">
        <f t="shared" si="3"/>
        <v>65</v>
      </c>
    </row>
    <row r="221" spans="1:7" ht="39.75" customHeight="1">
      <c r="A221" s="23"/>
      <c r="B221" s="52"/>
      <c r="C221" s="135" t="s">
        <v>313</v>
      </c>
      <c r="D221" s="130" t="s">
        <v>101</v>
      </c>
      <c r="E221" s="176">
        <v>2500.5</v>
      </c>
      <c r="F221" s="176">
        <v>2000</v>
      </c>
      <c r="G221" s="58">
        <f t="shared" si="3"/>
        <v>79.98400319936013</v>
      </c>
    </row>
    <row r="222" spans="1:7" ht="50.25" customHeight="1">
      <c r="A222" s="23"/>
      <c r="B222" s="52"/>
      <c r="C222" s="135" t="s">
        <v>454</v>
      </c>
      <c r="D222" s="130" t="s">
        <v>102</v>
      </c>
      <c r="E222" s="176">
        <v>1082.4</v>
      </c>
      <c r="F222" s="176">
        <v>0</v>
      </c>
      <c r="G222" s="58">
        <f t="shared" si="3"/>
        <v>0</v>
      </c>
    </row>
    <row r="223" spans="1:7" ht="39.75" customHeight="1">
      <c r="A223" s="23"/>
      <c r="B223" s="52"/>
      <c r="C223" s="120" t="s">
        <v>455</v>
      </c>
      <c r="D223" s="130" t="s">
        <v>103</v>
      </c>
      <c r="E223" s="176">
        <v>311509.9</v>
      </c>
      <c r="F223" s="176">
        <v>160206</v>
      </c>
      <c r="G223" s="58">
        <f t="shared" si="3"/>
        <v>51.4288630955228</v>
      </c>
    </row>
    <row r="224" spans="1:7" ht="51.75" customHeight="1">
      <c r="A224" s="23"/>
      <c r="B224" s="52"/>
      <c r="C224" s="120" t="s">
        <v>261</v>
      </c>
      <c r="D224" s="130" t="s">
        <v>104</v>
      </c>
      <c r="E224" s="176">
        <v>49.8</v>
      </c>
      <c r="F224" s="176">
        <v>19.7</v>
      </c>
      <c r="G224" s="58">
        <f t="shared" si="3"/>
        <v>39.55823293172691</v>
      </c>
    </row>
    <row r="225" spans="1:7" ht="37.5" customHeight="1">
      <c r="A225" s="23"/>
      <c r="B225" s="52"/>
      <c r="C225" s="194" t="s">
        <v>493</v>
      </c>
      <c r="D225" s="130" t="s">
        <v>492</v>
      </c>
      <c r="E225" s="176">
        <v>73752.4</v>
      </c>
      <c r="F225" s="176">
        <v>10091.9</v>
      </c>
      <c r="G225" s="58">
        <f t="shared" si="3"/>
        <v>13.683486910256482</v>
      </c>
    </row>
    <row r="226" spans="1:7" ht="18" customHeight="1">
      <c r="A226" s="23"/>
      <c r="B226" s="52"/>
      <c r="C226" s="224" t="s">
        <v>2</v>
      </c>
      <c r="D226" s="130" t="s">
        <v>105</v>
      </c>
      <c r="E226" s="178">
        <v>1130.4</v>
      </c>
      <c r="F226" s="178">
        <v>1130.4</v>
      </c>
      <c r="G226" s="58">
        <f t="shared" si="3"/>
        <v>100</v>
      </c>
    </row>
    <row r="227" spans="1:7" ht="18" customHeight="1">
      <c r="A227" s="23"/>
      <c r="B227" s="52"/>
      <c r="C227" s="225"/>
      <c r="D227" s="130" t="s">
        <v>106</v>
      </c>
      <c r="E227" s="178">
        <v>2223.3</v>
      </c>
      <c r="F227" s="178">
        <v>1797.2</v>
      </c>
      <c r="G227" s="58">
        <f t="shared" si="3"/>
        <v>80.83479512436467</v>
      </c>
    </row>
    <row r="228" spans="1:7" ht="17.25" customHeight="1">
      <c r="A228" s="23"/>
      <c r="B228" s="52"/>
      <c r="C228" s="226"/>
      <c r="D228" s="130" t="s">
        <v>107</v>
      </c>
      <c r="E228" s="178">
        <v>13000</v>
      </c>
      <c r="F228" s="178">
        <v>13000</v>
      </c>
      <c r="G228" s="58">
        <f t="shared" si="3"/>
        <v>100</v>
      </c>
    </row>
    <row r="229" spans="1:7" ht="18" customHeight="1">
      <c r="A229" s="23"/>
      <c r="B229" s="52"/>
      <c r="C229" s="224" t="s">
        <v>269</v>
      </c>
      <c r="D229" s="130" t="s">
        <v>108</v>
      </c>
      <c r="E229" s="178">
        <v>2273.1</v>
      </c>
      <c r="F229" s="178">
        <v>1607.3</v>
      </c>
      <c r="G229" s="58">
        <f t="shared" si="3"/>
        <v>70.7096036250055</v>
      </c>
    </row>
    <row r="230" spans="1:7" ht="18" customHeight="1">
      <c r="A230" s="23"/>
      <c r="B230" s="52"/>
      <c r="C230" s="225"/>
      <c r="D230" s="130" t="s">
        <v>489</v>
      </c>
      <c r="E230" s="178">
        <v>117.8</v>
      </c>
      <c r="F230" s="178"/>
      <c r="G230" s="58"/>
    </row>
    <row r="231" spans="1:7" ht="18" customHeight="1">
      <c r="A231" s="23"/>
      <c r="B231" s="52"/>
      <c r="C231" s="227"/>
      <c r="D231" s="130" t="s">
        <v>109</v>
      </c>
      <c r="E231" s="178">
        <v>26141.2</v>
      </c>
      <c r="F231" s="178">
        <v>18484</v>
      </c>
      <c r="G231" s="58">
        <f t="shared" si="3"/>
        <v>70.70830719324285</v>
      </c>
    </row>
    <row r="232" spans="1:7" ht="38.25" customHeight="1">
      <c r="A232" s="23"/>
      <c r="B232" s="52"/>
      <c r="C232" s="120" t="s">
        <v>349</v>
      </c>
      <c r="D232" s="130" t="s">
        <v>456</v>
      </c>
      <c r="E232" s="178">
        <v>6.8</v>
      </c>
      <c r="F232" s="178">
        <v>0.8</v>
      </c>
      <c r="G232" s="58">
        <f t="shared" si="3"/>
        <v>11.764705882352942</v>
      </c>
    </row>
    <row r="233" spans="1:7" ht="24.75" customHeight="1">
      <c r="A233" s="23"/>
      <c r="B233" s="52"/>
      <c r="C233" s="120" t="s">
        <v>1</v>
      </c>
      <c r="D233" s="130" t="s">
        <v>110</v>
      </c>
      <c r="E233" s="178">
        <v>635.6</v>
      </c>
      <c r="F233" s="178">
        <v>289.3</v>
      </c>
      <c r="G233" s="58">
        <f t="shared" si="3"/>
        <v>45.51604782882316</v>
      </c>
    </row>
    <row r="234" spans="1:7" ht="63.75" customHeight="1">
      <c r="A234" s="23"/>
      <c r="B234" s="54"/>
      <c r="C234" s="145" t="s">
        <v>350</v>
      </c>
      <c r="D234" s="130" t="s">
        <v>111</v>
      </c>
      <c r="E234" s="178">
        <v>40095.6</v>
      </c>
      <c r="F234" s="178">
        <v>14880.2</v>
      </c>
      <c r="G234" s="58">
        <f t="shared" si="3"/>
        <v>37.11180279132873</v>
      </c>
    </row>
    <row r="235" spans="1:7" ht="37.5" customHeight="1">
      <c r="A235" s="23"/>
      <c r="B235" s="54"/>
      <c r="C235" s="137" t="s">
        <v>307</v>
      </c>
      <c r="D235" s="130" t="s">
        <v>112</v>
      </c>
      <c r="E235" s="178">
        <v>58.9</v>
      </c>
      <c r="F235" s="178">
        <v>23.3</v>
      </c>
      <c r="G235" s="58">
        <f t="shared" si="3"/>
        <v>39.55857385398981</v>
      </c>
    </row>
    <row r="236" spans="1:7" ht="37.5" customHeight="1">
      <c r="A236" s="23"/>
      <c r="B236" s="54"/>
      <c r="C236" s="137" t="s">
        <v>351</v>
      </c>
      <c r="D236" s="130" t="s">
        <v>113</v>
      </c>
      <c r="E236" s="178">
        <v>677.9</v>
      </c>
      <c r="F236" s="178">
        <v>268</v>
      </c>
      <c r="G236" s="58">
        <f t="shared" si="3"/>
        <v>39.53385455081871</v>
      </c>
    </row>
    <row r="237" spans="1:7" ht="41.25" customHeight="1">
      <c r="A237" s="23"/>
      <c r="B237" s="54"/>
      <c r="C237" s="137" t="s">
        <v>229</v>
      </c>
      <c r="D237" s="130" t="s">
        <v>457</v>
      </c>
      <c r="E237" s="178">
        <v>95776.4</v>
      </c>
      <c r="F237" s="178">
        <v>26066.5</v>
      </c>
      <c r="G237" s="58">
        <f t="shared" si="3"/>
        <v>27.215994754448907</v>
      </c>
    </row>
    <row r="238" spans="1:7" ht="17.25" customHeight="1">
      <c r="A238" s="23"/>
      <c r="B238" s="54" t="s">
        <v>126</v>
      </c>
      <c r="C238" s="12" t="s">
        <v>38</v>
      </c>
      <c r="D238" s="185" t="s">
        <v>459</v>
      </c>
      <c r="E238" s="180">
        <f>E239+E240</f>
        <v>10624.4</v>
      </c>
      <c r="F238" s="180">
        <f>F239+F240</f>
        <v>273.1</v>
      </c>
      <c r="G238" s="88">
        <v>0</v>
      </c>
    </row>
    <row r="239" spans="1:7" ht="39" customHeight="1">
      <c r="A239" s="23"/>
      <c r="B239" s="54"/>
      <c r="C239" s="21" t="s">
        <v>495</v>
      </c>
      <c r="D239" s="51" t="s">
        <v>494</v>
      </c>
      <c r="E239" s="181">
        <v>9374.4</v>
      </c>
      <c r="F239" s="181"/>
      <c r="G239" s="58">
        <f t="shared" si="3"/>
        <v>0</v>
      </c>
    </row>
    <row r="240" spans="1:7" ht="39" customHeight="1">
      <c r="A240" s="23"/>
      <c r="B240" s="54"/>
      <c r="C240" s="21" t="s">
        <v>458</v>
      </c>
      <c r="D240" s="51" t="s">
        <v>460</v>
      </c>
      <c r="E240" s="181">
        <v>1250</v>
      </c>
      <c r="F240" s="181">
        <v>273.1</v>
      </c>
      <c r="G240" s="58">
        <f>F240/E240*100</f>
        <v>21.848</v>
      </c>
    </row>
    <row r="241" spans="1:7" ht="24" customHeight="1">
      <c r="A241" s="23"/>
      <c r="B241" s="54" t="s">
        <v>352</v>
      </c>
      <c r="C241" s="55" t="s">
        <v>314</v>
      </c>
      <c r="D241" s="193" t="s">
        <v>315</v>
      </c>
      <c r="E241" s="182">
        <f>E242</f>
        <v>93970.2</v>
      </c>
      <c r="F241" s="182"/>
      <c r="G241" s="89">
        <f t="shared" si="3"/>
        <v>0</v>
      </c>
    </row>
    <row r="242" spans="1:7" ht="18" customHeight="1">
      <c r="A242" s="23"/>
      <c r="B242" s="52"/>
      <c r="C242" s="56" t="s">
        <v>316</v>
      </c>
      <c r="D242" s="51" t="s">
        <v>317</v>
      </c>
      <c r="E242" s="183">
        <v>93970.2</v>
      </c>
      <c r="F242" s="183">
        <v>0</v>
      </c>
      <c r="G242" s="58">
        <f t="shared" si="3"/>
        <v>0</v>
      </c>
    </row>
    <row r="243" spans="1:7" ht="39.75" customHeight="1">
      <c r="A243" s="153"/>
      <c r="B243" s="149" t="s">
        <v>353</v>
      </c>
      <c r="C243" s="150" t="s">
        <v>157</v>
      </c>
      <c r="D243" s="151" t="s">
        <v>318</v>
      </c>
      <c r="E243" s="178">
        <v>0</v>
      </c>
      <c r="F243" s="178">
        <v>0</v>
      </c>
      <c r="G243" s="58">
        <v>0</v>
      </c>
    </row>
    <row r="244" spans="1:7" ht="39.75" customHeight="1">
      <c r="A244" s="153"/>
      <c r="B244" s="149" t="s">
        <v>320</v>
      </c>
      <c r="C244" s="150" t="s">
        <v>319</v>
      </c>
      <c r="D244" s="152" t="s">
        <v>230</v>
      </c>
      <c r="E244" s="178">
        <v>-551.2</v>
      </c>
      <c r="F244" s="178">
        <v>-551.2</v>
      </c>
      <c r="G244" s="58">
        <f>F244/E244*100</f>
        <v>100</v>
      </c>
    </row>
    <row r="245" spans="1:7" ht="15.75" customHeight="1">
      <c r="A245" s="23"/>
      <c r="B245" s="65"/>
      <c r="C245" s="104"/>
      <c r="D245" s="105"/>
      <c r="E245" s="106"/>
      <c r="F245" s="106"/>
      <c r="G245" s="106"/>
    </row>
    <row r="246" spans="1:7" ht="14.25" customHeight="1">
      <c r="A246" s="1"/>
      <c r="B246" s="65"/>
      <c r="C246" s="107"/>
      <c r="D246" s="108"/>
      <c r="E246" s="109"/>
      <c r="F246" s="110"/>
      <c r="G246" s="111"/>
    </row>
    <row r="247" spans="1:7" ht="13.5" customHeight="1">
      <c r="A247" s="1"/>
      <c r="B247" s="65"/>
      <c r="C247" s="107"/>
      <c r="D247" s="108"/>
      <c r="E247" s="109"/>
      <c r="F247" s="110"/>
      <c r="G247" s="111"/>
    </row>
    <row r="248" spans="1:7" ht="13.5" customHeight="1">
      <c r="A248" s="1"/>
      <c r="B248" s="65"/>
      <c r="C248" s="107"/>
      <c r="D248" s="108"/>
      <c r="E248" s="109"/>
      <c r="F248" s="110"/>
      <c r="G248" s="111"/>
    </row>
    <row r="249" spans="1:7" ht="16.5" customHeight="1">
      <c r="A249" s="1"/>
      <c r="B249" s="65"/>
      <c r="C249" s="159"/>
      <c r="E249" s="160"/>
      <c r="F249" s="148"/>
      <c r="G249" s="111"/>
    </row>
    <row r="250" spans="1:7" ht="17.25" customHeight="1">
      <c r="A250" s="1"/>
      <c r="B250" s="65"/>
      <c r="C250" s="159"/>
      <c r="E250" s="160"/>
      <c r="F250" s="148"/>
      <c r="G250" s="111"/>
    </row>
    <row r="251" spans="1:7" ht="17.25" customHeight="1">
      <c r="A251" s="1"/>
      <c r="B251" s="65"/>
      <c r="C251" s="159"/>
      <c r="E251" s="160"/>
      <c r="F251" s="148"/>
      <c r="G251" s="111"/>
    </row>
    <row r="252" spans="1:7" ht="17.25" customHeight="1">
      <c r="A252" s="1"/>
      <c r="B252" s="65"/>
      <c r="C252" s="159"/>
      <c r="E252" s="160"/>
      <c r="F252" s="148"/>
      <c r="G252" s="111"/>
    </row>
    <row r="253" spans="1:7" ht="35.25" customHeight="1">
      <c r="A253" s="1"/>
      <c r="B253" s="65"/>
      <c r="C253" s="159"/>
      <c r="E253" s="160"/>
      <c r="F253" s="148"/>
      <c r="G253" s="111"/>
    </row>
    <row r="254" spans="1:7" ht="23.25" customHeight="1">
      <c r="A254" s="1"/>
      <c r="B254" s="65"/>
      <c r="C254" s="159"/>
      <c r="E254" s="160"/>
      <c r="F254" s="148"/>
      <c r="G254" s="111"/>
    </row>
    <row r="255" spans="1:7" ht="37.5" customHeight="1">
      <c r="A255" s="1"/>
      <c r="B255" s="65"/>
      <c r="C255" s="159"/>
      <c r="E255" s="160"/>
      <c r="F255" s="148"/>
      <c r="G255" s="111"/>
    </row>
    <row r="256" spans="1:7" ht="210" customHeight="1">
      <c r="A256" s="1"/>
      <c r="B256" s="65"/>
      <c r="C256" s="159"/>
      <c r="E256" s="160"/>
      <c r="F256" s="148"/>
      <c r="G256" s="111"/>
    </row>
    <row r="257" spans="1:7" ht="12.75" customHeight="1">
      <c r="A257" s="1"/>
      <c r="B257" s="65"/>
      <c r="C257" s="159"/>
      <c r="E257" s="160"/>
      <c r="F257" s="148"/>
      <c r="G257" s="111"/>
    </row>
    <row r="258" spans="1:7" ht="27" customHeight="1">
      <c r="A258" s="1"/>
      <c r="B258" s="65"/>
      <c r="C258" s="159"/>
      <c r="E258" s="160"/>
      <c r="F258" s="148"/>
      <c r="G258" s="111"/>
    </row>
    <row r="259" spans="1:7" ht="93" customHeight="1">
      <c r="A259" s="1"/>
      <c r="B259" s="65"/>
      <c r="C259" s="159"/>
      <c r="E259" s="160"/>
      <c r="F259" s="148"/>
      <c r="G259" s="111"/>
    </row>
    <row r="260" spans="1:7" ht="23.25" customHeight="1">
      <c r="A260" s="1"/>
      <c r="B260" s="65"/>
      <c r="C260" s="159"/>
      <c r="E260" s="160"/>
      <c r="F260" s="148"/>
      <c r="G260" s="111"/>
    </row>
    <row r="261" spans="3:9" ht="18.75" customHeight="1">
      <c r="C261" s="4"/>
      <c r="D261" s="5"/>
      <c r="E261"/>
      <c r="F261" s="228" t="s">
        <v>257</v>
      </c>
      <c r="G261" s="229"/>
      <c r="H261" s="112"/>
      <c r="I261" s="112"/>
    </row>
    <row r="262" spans="3:9" ht="64.5" customHeight="1">
      <c r="C262" s="4"/>
      <c r="D262" s="230" t="s">
        <v>464</v>
      </c>
      <c r="E262" s="208"/>
      <c r="F262" s="208"/>
      <c r="G262" s="208"/>
      <c r="H262" s="112"/>
      <c r="I262" s="112"/>
    </row>
    <row r="263" spans="3:9" ht="18.75" customHeight="1">
      <c r="C263" s="4"/>
      <c r="D263" s="5"/>
      <c r="F263" s="231"/>
      <c r="G263" s="231"/>
      <c r="H263" s="112"/>
      <c r="I263" s="112"/>
    </row>
    <row r="264" spans="3:9" ht="19.5" customHeight="1">
      <c r="C264" s="232" t="s">
        <v>481</v>
      </c>
      <c r="D264" s="233"/>
      <c r="E264" s="233"/>
      <c r="F264" s="233"/>
      <c r="G264" s="234"/>
      <c r="H264" s="112"/>
      <c r="I264" s="112"/>
    </row>
    <row r="265" spans="3:9" ht="18.75" customHeight="1">
      <c r="C265" s="232" t="s">
        <v>479</v>
      </c>
      <c r="D265" s="232"/>
      <c r="E265" s="232"/>
      <c r="F265" s="232"/>
      <c r="G265" s="232"/>
      <c r="H265" s="112"/>
      <c r="I265" s="112"/>
    </row>
    <row r="266" spans="3:9" ht="18.75" customHeight="1">
      <c r="C266" s="232" t="s">
        <v>480</v>
      </c>
      <c r="D266" s="232"/>
      <c r="E266" s="232"/>
      <c r="F266" s="232"/>
      <c r="G266" s="232"/>
      <c r="H266" s="112"/>
      <c r="I266" s="112"/>
    </row>
    <row r="267" spans="3:9" ht="21.75" customHeight="1">
      <c r="C267" s="237"/>
      <c r="D267" s="237"/>
      <c r="E267" s="237"/>
      <c r="F267" s="237"/>
      <c r="G267" s="237"/>
      <c r="H267" s="112"/>
      <c r="I267" s="112"/>
    </row>
    <row r="268" spans="3:9" ht="51" customHeight="1">
      <c r="C268" s="14" t="s">
        <v>36</v>
      </c>
      <c r="D268" s="18" t="s">
        <v>160</v>
      </c>
      <c r="E268" s="156" t="s">
        <v>461</v>
      </c>
      <c r="F268" s="18" t="s">
        <v>496</v>
      </c>
      <c r="G268" s="157" t="s">
        <v>356</v>
      </c>
      <c r="H268" s="112"/>
      <c r="I268" s="112"/>
    </row>
    <row r="269" spans="3:9" ht="18.75" customHeight="1">
      <c r="C269" s="117" t="s">
        <v>55</v>
      </c>
      <c r="D269" s="118"/>
      <c r="E269" s="115">
        <f>E270</f>
        <v>49030.89999999991</v>
      </c>
      <c r="F269" s="116">
        <f>F270</f>
        <v>26138.999999999953</v>
      </c>
      <c r="G269" s="154">
        <f>F269/E269*100</f>
        <v>53.31127921372033</v>
      </c>
      <c r="H269" s="112"/>
      <c r="I269" s="112"/>
    </row>
    <row r="270" spans="3:9" ht="29.25" customHeight="1">
      <c r="C270" s="19" t="s">
        <v>465</v>
      </c>
      <c r="D270" s="40" t="s">
        <v>143</v>
      </c>
      <c r="E270" s="90">
        <f>E271+E276+E286+E281</f>
        <v>49030.89999999991</v>
      </c>
      <c r="F270" s="90">
        <f>F271+F276+F286+F281</f>
        <v>26138.999999999953</v>
      </c>
      <c r="G270" s="158">
        <f aca="true" t="shared" si="4" ref="G270:G291">F270/E270*100</f>
        <v>53.31127921372033</v>
      </c>
      <c r="H270" s="112"/>
      <c r="I270" s="112"/>
    </row>
    <row r="271" spans="3:9" ht="27.75" customHeight="1">
      <c r="C271" s="7" t="s">
        <v>56</v>
      </c>
      <c r="D271" s="40" t="s">
        <v>144</v>
      </c>
      <c r="E271" s="90">
        <f>E272+E274</f>
        <v>74715.5</v>
      </c>
      <c r="F271" s="119">
        <f>F272+F274</f>
        <v>0</v>
      </c>
      <c r="G271" s="158">
        <f t="shared" si="4"/>
        <v>0</v>
      </c>
      <c r="H271" s="112"/>
      <c r="I271" s="112"/>
    </row>
    <row r="272" spans="3:9" ht="30.75" customHeight="1">
      <c r="C272" s="7" t="s">
        <v>57</v>
      </c>
      <c r="D272" s="40" t="s">
        <v>135</v>
      </c>
      <c r="E272" s="90">
        <f>E273</f>
        <v>247715.5</v>
      </c>
      <c r="F272" s="90">
        <f>F273</f>
        <v>70000</v>
      </c>
      <c r="G272" s="158">
        <f t="shared" si="4"/>
        <v>28.258223647692617</v>
      </c>
      <c r="H272" s="112"/>
      <c r="I272" s="112"/>
    </row>
    <row r="273" spans="3:9" ht="27.75" customHeight="1">
      <c r="C273" s="7" t="s">
        <v>114</v>
      </c>
      <c r="D273" s="40" t="s">
        <v>145</v>
      </c>
      <c r="E273" s="90">
        <v>247715.5</v>
      </c>
      <c r="F273" s="90">
        <v>70000</v>
      </c>
      <c r="G273" s="158">
        <f t="shared" si="4"/>
        <v>28.258223647692617</v>
      </c>
      <c r="H273" s="112"/>
      <c r="I273" s="112"/>
    </row>
    <row r="274" spans="3:9" ht="28.5" customHeight="1">
      <c r="C274" s="7" t="s">
        <v>115</v>
      </c>
      <c r="D274" s="40" t="s">
        <v>136</v>
      </c>
      <c r="E274" s="90">
        <f>E275</f>
        <v>-173000</v>
      </c>
      <c r="F274" s="90">
        <f>F275</f>
        <v>-70000</v>
      </c>
      <c r="G274" s="158">
        <f t="shared" si="4"/>
        <v>40.46242774566474</v>
      </c>
      <c r="H274" s="112"/>
      <c r="I274" s="112"/>
    </row>
    <row r="275" spans="3:9" ht="28.5" customHeight="1">
      <c r="C275" s="7" t="s">
        <v>116</v>
      </c>
      <c r="D275" s="40" t="s">
        <v>146</v>
      </c>
      <c r="E275" s="90">
        <v>-173000</v>
      </c>
      <c r="F275" s="90">
        <v>-70000</v>
      </c>
      <c r="G275" s="158">
        <f t="shared" si="4"/>
        <v>40.46242774566474</v>
      </c>
      <c r="H275" s="112"/>
      <c r="I275" s="112"/>
    </row>
    <row r="276" spans="3:9" ht="28.5" customHeight="1">
      <c r="C276" s="7" t="s">
        <v>473</v>
      </c>
      <c r="D276" s="40" t="s">
        <v>137</v>
      </c>
      <c r="E276" s="90">
        <f>E277+E279</f>
        <v>-26715.5</v>
      </c>
      <c r="F276" s="90">
        <f>F277+F279</f>
        <v>-7256.7</v>
      </c>
      <c r="G276" s="158">
        <f t="shared" si="4"/>
        <v>27.162882970560158</v>
      </c>
      <c r="H276" s="112"/>
      <c r="I276" s="112"/>
    </row>
    <row r="277" spans="3:9" ht="37.5" customHeight="1">
      <c r="C277" s="7" t="s">
        <v>474</v>
      </c>
      <c r="D277" s="40" t="s">
        <v>138</v>
      </c>
      <c r="E277" s="90">
        <f>E278</f>
        <v>0</v>
      </c>
      <c r="F277" s="90">
        <f>F278</f>
        <v>0</v>
      </c>
      <c r="G277" s="158">
        <v>0</v>
      </c>
      <c r="H277" s="112"/>
      <c r="I277" s="112"/>
    </row>
    <row r="278" spans="3:9" ht="38.25" customHeight="1">
      <c r="C278" s="7" t="s">
        <v>475</v>
      </c>
      <c r="D278" s="40" t="s">
        <v>147</v>
      </c>
      <c r="E278" s="90">
        <v>0</v>
      </c>
      <c r="F278" s="90">
        <v>0</v>
      </c>
      <c r="G278" s="158">
        <v>0</v>
      </c>
      <c r="H278" s="112"/>
      <c r="I278" s="112"/>
    </row>
    <row r="279" spans="3:9" ht="28.5" customHeight="1">
      <c r="C279" s="7" t="s">
        <v>476</v>
      </c>
      <c r="D279" s="40" t="s">
        <v>148</v>
      </c>
      <c r="E279" s="90">
        <f>E280</f>
        <v>-26715.5</v>
      </c>
      <c r="F279" s="90">
        <f>F280</f>
        <v>-7256.7</v>
      </c>
      <c r="G279" s="158">
        <f t="shared" si="4"/>
        <v>27.162882970560158</v>
      </c>
      <c r="H279" s="112"/>
      <c r="I279" s="112"/>
    </row>
    <row r="280" spans="3:9" ht="40.5" customHeight="1">
      <c r="C280" s="7" t="s">
        <v>477</v>
      </c>
      <c r="D280" s="40" t="s">
        <v>140</v>
      </c>
      <c r="E280" s="90">
        <v>-26715.5</v>
      </c>
      <c r="F280" s="90">
        <v>-7256.7</v>
      </c>
      <c r="G280" s="158">
        <f t="shared" si="4"/>
        <v>27.162882970560158</v>
      </c>
      <c r="H280" s="112"/>
      <c r="I280" s="112"/>
    </row>
    <row r="281" spans="3:9" ht="33" customHeight="1">
      <c r="C281" s="24" t="s">
        <v>265</v>
      </c>
      <c r="D281" s="45" t="s">
        <v>149</v>
      </c>
      <c r="E281" s="90">
        <f aca="true" t="shared" si="5" ref="E281:F284">E282</f>
        <v>0</v>
      </c>
      <c r="F281" s="90">
        <f t="shared" si="5"/>
        <v>35500</v>
      </c>
      <c r="G281" s="158">
        <v>0</v>
      </c>
      <c r="H281" s="112"/>
      <c r="I281" s="112"/>
    </row>
    <row r="282" spans="3:9" ht="33.75" customHeight="1">
      <c r="C282" s="24" t="s">
        <v>266</v>
      </c>
      <c r="D282" s="45" t="s">
        <v>150</v>
      </c>
      <c r="E282" s="90">
        <f t="shared" si="5"/>
        <v>0</v>
      </c>
      <c r="F282" s="90">
        <f t="shared" si="5"/>
        <v>35500</v>
      </c>
      <c r="G282" s="158">
        <v>0</v>
      </c>
      <c r="H282" s="112"/>
      <c r="I282" s="112"/>
    </row>
    <row r="283" spans="3:9" ht="46.5" customHeight="1">
      <c r="C283" s="24" t="s">
        <v>264</v>
      </c>
      <c r="D283" s="45" t="s">
        <v>151</v>
      </c>
      <c r="E283" s="90">
        <f t="shared" si="5"/>
        <v>0</v>
      </c>
      <c r="F283" s="90">
        <f t="shared" si="5"/>
        <v>35500</v>
      </c>
      <c r="G283" s="158">
        <v>0</v>
      </c>
      <c r="H283" s="112"/>
      <c r="I283" s="112"/>
    </row>
    <row r="284" spans="3:9" ht="54" customHeight="1">
      <c r="C284" s="24" t="s">
        <v>263</v>
      </c>
      <c r="D284" s="45" t="s">
        <v>152</v>
      </c>
      <c r="E284" s="90">
        <f t="shared" si="5"/>
        <v>0</v>
      </c>
      <c r="F284" s="90">
        <f t="shared" si="5"/>
        <v>35500</v>
      </c>
      <c r="G284" s="158">
        <v>0</v>
      </c>
      <c r="H284" s="112"/>
      <c r="I284" s="112"/>
    </row>
    <row r="285" spans="3:9" ht="35.25" customHeight="1">
      <c r="C285" s="24" t="s">
        <v>267</v>
      </c>
      <c r="D285" s="45" t="s">
        <v>153</v>
      </c>
      <c r="E285" s="90">
        <v>0</v>
      </c>
      <c r="F285" s="90">
        <v>35500</v>
      </c>
      <c r="G285" s="158">
        <v>0</v>
      </c>
      <c r="H285" s="112"/>
      <c r="I285" s="112"/>
    </row>
    <row r="286" spans="3:9" ht="26.25" customHeight="1">
      <c r="C286" s="24" t="s">
        <v>50</v>
      </c>
      <c r="D286" s="46" t="s">
        <v>244</v>
      </c>
      <c r="E286" s="90">
        <f>E290+E287</f>
        <v>1030.8999999999069</v>
      </c>
      <c r="F286" s="90">
        <f>F290+F287</f>
        <v>-2104.3000000000466</v>
      </c>
      <c r="G286" s="158">
        <f t="shared" si="4"/>
        <v>-204.12261131052833</v>
      </c>
      <c r="H286" s="112"/>
      <c r="I286" s="112"/>
    </row>
    <row r="287" spans="3:9" ht="29.25" customHeight="1">
      <c r="C287" s="7" t="s">
        <v>166</v>
      </c>
      <c r="D287" s="40" t="s">
        <v>466</v>
      </c>
      <c r="E287" s="90">
        <v>-2331483.7</v>
      </c>
      <c r="F287" s="90">
        <v>-1092910.7</v>
      </c>
      <c r="G287" s="158">
        <f t="shared" si="4"/>
        <v>46.87618875482594</v>
      </c>
      <c r="H287" s="112"/>
      <c r="I287" s="112"/>
    </row>
    <row r="288" spans="3:9" ht="32.25" customHeight="1" hidden="1">
      <c r="C288" s="15" t="s">
        <v>162</v>
      </c>
      <c r="D288" s="43" t="s">
        <v>163</v>
      </c>
      <c r="E288" s="91"/>
      <c r="F288" s="91"/>
      <c r="G288" s="158" t="e">
        <f t="shared" si="4"/>
        <v>#DIV/0!</v>
      </c>
      <c r="H288" s="112"/>
      <c r="I288" s="112"/>
    </row>
    <row r="289" spans="3:9" ht="17.25" customHeight="1" hidden="1">
      <c r="C289" s="15" t="s">
        <v>164</v>
      </c>
      <c r="D289" s="43" t="s">
        <v>165</v>
      </c>
      <c r="E289" s="91"/>
      <c r="F289" s="91"/>
      <c r="G289" s="158" t="e">
        <f t="shared" si="4"/>
        <v>#DIV/0!</v>
      </c>
      <c r="H289" s="112"/>
      <c r="I289" s="112"/>
    </row>
    <row r="290" spans="3:9" ht="27" customHeight="1">
      <c r="C290" s="7" t="s">
        <v>161</v>
      </c>
      <c r="D290" s="44" t="s">
        <v>467</v>
      </c>
      <c r="E290" s="90">
        <v>2332514.6</v>
      </c>
      <c r="F290" s="90">
        <v>1090806.4</v>
      </c>
      <c r="G290" s="158">
        <f t="shared" si="4"/>
        <v>46.765254974181076</v>
      </c>
      <c r="H290" s="112"/>
      <c r="I290" s="112"/>
    </row>
    <row r="291" spans="3:9" ht="19.5" customHeight="1">
      <c r="C291" s="17" t="s">
        <v>190</v>
      </c>
      <c r="D291" s="47"/>
      <c r="E291" s="115">
        <f>E270</f>
        <v>49030.89999999991</v>
      </c>
      <c r="F291" s="115">
        <f>F270</f>
        <v>26138.999999999953</v>
      </c>
      <c r="G291" s="155">
        <f t="shared" si="4"/>
        <v>53.31127921372033</v>
      </c>
      <c r="H291" s="112"/>
      <c r="I291" s="112"/>
    </row>
    <row r="292" spans="3:9" ht="18.75" customHeight="1">
      <c r="C292" s="159"/>
      <c r="E292" s="160"/>
      <c r="F292" s="148"/>
      <c r="G292" s="62"/>
      <c r="H292" s="112"/>
      <c r="I292" s="112"/>
    </row>
    <row r="293" spans="3:9" ht="47.25" customHeight="1">
      <c r="C293" s="159"/>
      <c r="E293" s="160"/>
      <c r="F293" s="148"/>
      <c r="G293" s="62"/>
      <c r="H293" s="112"/>
      <c r="I293" s="112"/>
    </row>
    <row r="294" spans="7:9" ht="99" customHeight="1">
      <c r="G294" s="62"/>
      <c r="H294" s="112"/>
      <c r="I294" s="112"/>
    </row>
    <row r="295" spans="7:9" ht="82.5" customHeight="1">
      <c r="G295" s="62"/>
      <c r="H295" s="112"/>
      <c r="I295" s="112"/>
    </row>
    <row r="296" spans="3:9" ht="33.75" customHeight="1">
      <c r="C296" s="16"/>
      <c r="D296" s="35"/>
      <c r="E296" s="92"/>
      <c r="F296" s="93"/>
      <c r="G296" s="62"/>
      <c r="H296" s="112"/>
      <c r="I296" s="112"/>
    </row>
    <row r="297" spans="3:9" ht="7.5" customHeight="1" hidden="1">
      <c r="C297" s="16"/>
      <c r="D297" s="35"/>
      <c r="E297" s="92"/>
      <c r="F297" s="93"/>
      <c r="G297" s="62"/>
      <c r="H297" s="112"/>
      <c r="I297" s="112"/>
    </row>
    <row r="298" spans="3:9" ht="84.75" customHeight="1" hidden="1">
      <c r="C298" s="16"/>
      <c r="D298" s="35"/>
      <c r="E298" s="92"/>
      <c r="F298" s="93"/>
      <c r="G298" s="62"/>
      <c r="H298" s="112"/>
      <c r="I298" s="112"/>
    </row>
    <row r="299" spans="3:9" ht="30" customHeight="1" hidden="1">
      <c r="C299" s="16"/>
      <c r="D299" s="35"/>
      <c r="E299" s="92"/>
      <c r="F299" s="93"/>
      <c r="G299" s="62"/>
      <c r="H299" s="112"/>
      <c r="I299" s="112"/>
    </row>
    <row r="300" spans="3:9" ht="61.5" customHeight="1" hidden="1">
      <c r="C300" s="16"/>
      <c r="D300" s="35"/>
      <c r="E300" s="92"/>
      <c r="F300" s="93"/>
      <c r="G300" s="62"/>
      <c r="H300" s="112"/>
      <c r="I300" s="112"/>
    </row>
    <row r="301" spans="5:9" ht="43.5" customHeight="1" hidden="1">
      <c r="E301" s="71"/>
      <c r="F301" s="238"/>
      <c r="G301" s="238"/>
      <c r="H301" s="112"/>
      <c r="I301" s="112"/>
    </row>
    <row r="302" spans="5:9" ht="12.75" customHeight="1" hidden="1">
      <c r="E302" s="94"/>
      <c r="F302" s="239"/>
      <c r="G302" s="239"/>
      <c r="H302" s="113"/>
      <c r="I302" s="113"/>
    </row>
    <row r="303" spans="5:9" ht="10.5" customHeight="1">
      <c r="E303" s="239"/>
      <c r="F303" s="231"/>
      <c r="G303" s="231"/>
      <c r="H303" s="61"/>
      <c r="I303" s="112"/>
    </row>
    <row r="304" spans="5:9" ht="18.75" customHeight="1">
      <c r="E304"/>
      <c r="F304" s="228" t="s">
        <v>258</v>
      </c>
      <c r="G304" s="229"/>
      <c r="H304" s="112"/>
      <c r="I304" s="112"/>
    </row>
    <row r="305" spans="4:9" ht="56.25" customHeight="1">
      <c r="D305" s="230" t="s">
        <v>464</v>
      </c>
      <c r="E305" s="208"/>
      <c r="F305" s="208"/>
      <c r="G305" s="208"/>
      <c r="H305" s="112"/>
      <c r="I305" s="112"/>
    </row>
    <row r="306" spans="5:9" ht="12.75">
      <c r="E306" s="71"/>
      <c r="F306" s="65"/>
      <c r="G306" s="65"/>
      <c r="H306" s="112"/>
      <c r="I306" s="112"/>
    </row>
    <row r="307" spans="3:9" ht="21" customHeight="1">
      <c r="C307" s="235" t="s">
        <v>481</v>
      </c>
      <c r="D307" s="235"/>
      <c r="E307" s="235"/>
      <c r="F307" s="235"/>
      <c r="G307" s="235"/>
      <c r="H307" s="112"/>
      <c r="I307" s="112"/>
    </row>
    <row r="308" spans="3:9" ht="19.5" customHeight="1">
      <c r="C308" s="232" t="s">
        <v>482</v>
      </c>
      <c r="D308" s="236"/>
      <c r="E308" s="236"/>
      <c r="F308" s="236"/>
      <c r="G308" s="236"/>
      <c r="H308" s="13"/>
      <c r="I308" s="112"/>
    </row>
    <row r="309" spans="7:9" ht="19.5" customHeight="1">
      <c r="G309" s="62"/>
      <c r="H309" s="112"/>
      <c r="I309" s="112"/>
    </row>
    <row r="310" spans="3:9" ht="60" customHeight="1">
      <c r="C310" s="14" t="s">
        <v>6</v>
      </c>
      <c r="D310" s="18" t="s">
        <v>160</v>
      </c>
      <c r="E310" s="156" t="s">
        <v>461</v>
      </c>
      <c r="F310" s="18" t="s">
        <v>496</v>
      </c>
      <c r="G310" s="157" t="s">
        <v>356</v>
      </c>
      <c r="H310" s="112"/>
      <c r="I310" s="112"/>
    </row>
    <row r="311" spans="3:9" ht="16.5" customHeight="1">
      <c r="C311" s="7" t="s">
        <v>56</v>
      </c>
      <c r="D311" s="40" t="s">
        <v>130</v>
      </c>
      <c r="E311" s="95">
        <f>E312+E314</f>
        <v>74715.5</v>
      </c>
      <c r="F311" s="95">
        <f>F312+F314</f>
        <v>0</v>
      </c>
      <c r="G311" s="158">
        <f aca="true" t="shared" si="6" ref="G311:G329">F311/E311*100</f>
        <v>0</v>
      </c>
      <c r="H311" s="112"/>
      <c r="I311" s="112"/>
    </row>
    <row r="312" spans="3:9" ht="25.5">
      <c r="C312" s="7" t="s">
        <v>57</v>
      </c>
      <c r="D312" s="40" t="s">
        <v>135</v>
      </c>
      <c r="E312" s="95">
        <f>E313</f>
        <v>247715.5</v>
      </c>
      <c r="F312" s="96">
        <f>F313</f>
        <v>70000</v>
      </c>
      <c r="G312" s="158">
        <f t="shared" si="6"/>
        <v>28.258223647692617</v>
      </c>
      <c r="H312" s="112"/>
      <c r="I312" s="112"/>
    </row>
    <row r="313" spans="3:9" ht="25.5">
      <c r="C313" s="7" t="s">
        <v>114</v>
      </c>
      <c r="D313" s="40" t="s">
        <v>468</v>
      </c>
      <c r="E313" s="95">
        <v>247715.5</v>
      </c>
      <c r="F313" s="96">
        <v>70000</v>
      </c>
      <c r="G313" s="158">
        <f t="shared" si="6"/>
        <v>28.258223647692617</v>
      </c>
      <c r="H313" s="112"/>
      <c r="I313" s="112"/>
    </row>
    <row r="314" spans="3:9" ht="25.5">
      <c r="C314" s="7" t="s">
        <v>115</v>
      </c>
      <c r="D314" s="40" t="s">
        <v>136</v>
      </c>
      <c r="E314" s="95">
        <f>E315</f>
        <v>-173000</v>
      </c>
      <c r="F314" s="96">
        <f>F315</f>
        <v>-70000</v>
      </c>
      <c r="G314" s="158">
        <f t="shared" si="6"/>
        <v>40.46242774566474</v>
      </c>
      <c r="H314" s="112"/>
      <c r="I314" s="112"/>
    </row>
    <row r="315" spans="3:9" ht="24.75" customHeight="1">
      <c r="C315" s="7" t="s">
        <v>116</v>
      </c>
      <c r="D315" s="40" t="s">
        <v>469</v>
      </c>
      <c r="E315" s="95">
        <v>-173000</v>
      </c>
      <c r="F315" s="96">
        <v>-70000</v>
      </c>
      <c r="G315" s="158">
        <f t="shared" si="6"/>
        <v>40.46242774566474</v>
      </c>
      <c r="H315" s="112"/>
      <c r="I315" s="112"/>
    </row>
    <row r="316" spans="3:9" ht="25.5">
      <c r="C316" s="7" t="s">
        <v>473</v>
      </c>
      <c r="D316" s="40" t="s">
        <v>137</v>
      </c>
      <c r="E316" s="97">
        <f>E317+E319</f>
        <v>-26715.5</v>
      </c>
      <c r="F316" s="98">
        <f>F317+F319</f>
        <v>-7256.7</v>
      </c>
      <c r="G316" s="158">
        <f t="shared" si="6"/>
        <v>27.162882970560158</v>
      </c>
      <c r="H316" s="112"/>
      <c r="I316" s="112"/>
    </row>
    <row r="317" spans="3:9" ht="25.5">
      <c r="C317" s="7" t="s">
        <v>474</v>
      </c>
      <c r="D317" s="40" t="s">
        <v>138</v>
      </c>
      <c r="E317" s="97">
        <f>E318</f>
        <v>0</v>
      </c>
      <c r="F317" s="98">
        <f>F318</f>
        <v>0</v>
      </c>
      <c r="G317" s="158">
        <v>0</v>
      </c>
      <c r="H317" s="112"/>
      <c r="I317" s="112"/>
    </row>
    <row r="318" spans="3:9" ht="38.25">
      <c r="C318" s="7" t="s">
        <v>475</v>
      </c>
      <c r="D318" s="40" t="s">
        <v>470</v>
      </c>
      <c r="E318" s="97">
        <v>0</v>
      </c>
      <c r="F318" s="96">
        <v>0</v>
      </c>
      <c r="G318" s="158">
        <v>0</v>
      </c>
      <c r="H318" s="112"/>
      <c r="I318" s="112"/>
    </row>
    <row r="319" spans="3:9" ht="30.75" customHeight="1">
      <c r="C319" s="7" t="s">
        <v>476</v>
      </c>
      <c r="D319" s="40" t="s">
        <v>139</v>
      </c>
      <c r="E319" s="95">
        <f>E320</f>
        <v>-26715.5</v>
      </c>
      <c r="F319" s="96">
        <f>F320</f>
        <v>-7256.7</v>
      </c>
      <c r="G319" s="158">
        <f t="shared" si="6"/>
        <v>27.162882970560158</v>
      </c>
      <c r="H319" s="112"/>
      <c r="I319" s="112"/>
    </row>
    <row r="320" spans="3:9" ht="38.25">
      <c r="C320" s="7" t="s">
        <v>477</v>
      </c>
      <c r="D320" s="40" t="s">
        <v>471</v>
      </c>
      <c r="E320" s="95">
        <v>-26715.5</v>
      </c>
      <c r="F320" s="96">
        <v>-7256.7</v>
      </c>
      <c r="G320" s="158">
        <f t="shared" si="6"/>
        <v>27.162882970560158</v>
      </c>
      <c r="H320" s="112"/>
      <c r="I320" s="112"/>
    </row>
    <row r="321" spans="3:9" ht="18" customHeight="1">
      <c r="C321" s="25" t="s">
        <v>265</v>
      </c>
      <c r="D321" s="41" t="s">
        <v>134</v>
      </c>
      <c r="E321" s="90">
        <f aca="true" t="shared" si="7" ref="E321:F324">E322</f>
        <v>0</v>
      </c>
      <c r="F321" s="90">
        <f t="shared" si="7"/>
        <v>35500</v>
      </c>
      <c r="G321" s="158">
        <v>0</v>
      </c>
      <c r="H321" s="112"/>
      <c r="I321" s="112"/>
    </row>
    <row r="322" spans="3:9" ht="17.25" customHeight="1">
      <c r="C322" s="25" t="s">
        <v>266</v>
      </c>
      <c r="D322" s="41" t="s">
        <v>133</v>
      </c>
      <c r="E322" s="90">
        <f t="shared" si="7"/>
        <v>0</v>
      </c>
      <c r="F322" s="90">
        <f t="shared" si="7"/>
        <v>35500</v>
      </c>
      <c r="G322" s="158">
        <v>0</v>
      </c>
      <c r="H322" s="112"/>
      <c r="I322" s="112"/>
    </row>
    <row r="323" spans="3:9" ht="51">
      <c r="C323" s="25" t="s">
        <v>264</v>
      </c>
      <c r="D323" s="41" t="s">
        <v>132</v>
      </c>
      <c r="E323" s="90">
        <f t="shared" si="7"/>
        <v>0</v>
      </c>
      <c r="F323" s="90">
        <f t="shared" si="7"/>
        <v>35500</v>
      </c>
      <c r="G323" s="158">
        <v>0</v>
      </c>
      <c r="H323" s="112"/>
      <c r="I323" s="112"/>
    </row>
    <row r="324" spans="3:9" ht="51">
      <c r="C324" s="25" t="s">
        <v>263</v>
      </c>
      <c r="D324" s="41" t="s">
        <v>131</v>
      </c>
      <c r="E324" s="90">
        <f t="shared" si="7"/>
        <v>0</v>
      </c>
      <c r="F324" s="90">
        <f t="shared" si="7"/>
        <v>35500</v>
      </c>
      <c r="G324" s="158">
        <v>0</v>
      </c>
      <c r="H324" s="112"/>
      <c r="I324" s="112"/>
    </row>
    <row r="325" spans="3:9" ht="25.5">
      <c r="C325" s="25" t="s">
        <v>267</v>
      </c>
      <c r="D325" s="41" t="s">
        <v>472</v>
      </c>
      <c r="E325" s="90">
        <v>0</v>
      </c>
      <c r="F325" s="90">
        <v>35500</v>
      </c>
      <c r="G325" s="158">
        <v>0</v>
      </c>
      <c r="H325" s="112"/>
      <c r="I325" s="112"/>
    </row>
    <row r="326" spans="3:9" ht="18.75" customHeight="1">
      <c r="C326" s="25" t="s">
        <v>243</v>
      </c>
      <c r="D326" s="42" t="s">
        <v>244</v>
      </c>
      <c r="E326" s="99">
        <f>E328+E327</f>
        <v>1030.8999999999069</v>
      </c>
      <c r="F326" s="100">
        <f>F328+F327</f>
        <v>-2104.3000000000466</v>
      </c>
      <c r="G326" s="158">
        <f t="shared" si="6"/>
        <v>-204.12261131052833</v>
      </c>
      <c r="H326" s="112"/>
      <c r="I326" s="112"/>
    </row>
    <row r="327" spans="3:9" ht="25.5" customHeight="1">
      <c r="C327" s="7" t="s">
        <v>166</v>
      </c>
      <c r="D327" s="40" t="s">
        <v>142</v>
      </c>
      <c r="E327" s="90">
        <v>-2331483.7</v>
      </c>
      <c r="F327" s="90">
        <v>-1092910.7</v>
      </c>
      <c r="G327" s="158">
        <f t="shared" si="6"/>
        <v>46.87618875482594</v>
      </c>
      <c r="H327" s="112"/>
      <c r="I327" s="112"/>
    </row>
    <row r="328" spans="3:9" ht="17.25" customHeight="1">
      <c r="C328" s="7" t="s">
        <v>161</v>
      </c>
      <c r="D328" s="44" t="s">
        <v>141</v>
      </c>
      <c r="E328" s="90">
        <v>2332514.6</v>
      </c>
      <c r="F328" s="90">
        <v>1090806.4</v>
      </c>
      <c r="G328" s="158">
        <f t="shared" si="6"/>
        <v>46.765254974181076</v>
      </c>
      <c r="H328" s="112"/>
      <c r="I328" s="112"/>
    </row>
    <row r="329" spans="3:9" ht="24" customHeight="1">
      <c r="C329" s="17" t="s">
        <v>190</v>
      </c>
      <c r="D329" s="101"/>
      <c r="E329" s="102">
        <f>E311+E316+E326+E321</f>
        <v>49030.89999999991</v>
      </c>
      <c r="F329" s="103">
        <f>F311+F316+F326+F321</f>
        <v>26138.999999999953</v>
      </c>
      <c r="G329" s="155">
        <f t="shared" si="6"/>
        <v>53.31127921372033</v>
      </c>
      <c r="H329" s="112"/>
      <c r="I329" s="112"/>
    </row>
    <row r="330" spans="7:9" ht="12.75">
      <c r="G330" s="62"/>
      <c r="H330" s="112"/>
      <c r="I330" s="112"/>
    </row>
    <row r="331" spans="7:9" ht="12.75">
      <c r="G331" s="62"/>
      <c r="H331" s="112"/>
      <c r="I331" s="112"/>
    </row>
    <row r="332" spans="7:9" ht="12.75">
      <c r="G332" s="62"/>
      <c r="H332" s="112"/>
      <c r="I332" s="112"/>
    </row>
    <row r="333" spans="3:9" ht="13.5">
      <c r="C333" s="20"/>
      <c r="G333" s="62"/>
      <c r="H333" s="112"/>
      <c r="I333" s="112"/>
    </row>
    <row r="334" spans="3:9" ht="12.75">
      <c r="C334" s="159"/>
      <c r="E334" s="160"/>
      <c r="F334" s="148"/>
      <c r="G334" s="62"/>
      <c r="H334" s="112"/>
      <c r="I334" s="112"/>
    </row>
    <row r="335" spans="7:9" ht="12.75">
      <c r="G335" s="62"/>
      <c r="H335" s="112"/>
      <c r="I335" s="112"/>
    </row>
    <row r="336" spans="7:9" ht="12.75">
      <c r="G336" s="62"/>
      <c r="H336" s="112"/>
      <c r="I336" s="112"/>
    </row>
    <row r="337" spans="7:9" ht="12.75">
      <c r="G337" s="62"/>
      <c r="H337" s="112"/>
      <c r="I337" s="112"/>
    </row>
    <row r="338" spans="7:9" ht="12.75">
      <c r="G338" s="62"/>
      <c r="H338" s="112"/>
      <c r="I338" s="112"/>
    </row>
    <row r="339" spans="7:9" ht="12.75">
      <c r="G339" s="62"/>
      <c r="H339" s="112"/>
      <c r="I339" s="112"/>
    </row>
    <row r="340" spans="7:9" ht="12.75">
      <c r="G340" s="62"/>
      <c r="H340" s="112"/>
      <c r="I340" s="112"/>
    </row>
    <row r="341" spans="7:9" ht="12.75">
      <c r="G341" s="62"/>
      <c r="H341" s="112"/>
      <c r="I341" s="112"/>
    </row>
    <row r="342" spans="7:9" ht="12.75">
      <c r="G342" s="62"/>
      <c r="H342" s="112"/>
      <c r="I342" s="112"/>
    </row>
    <row r="343" spans="7:9" ht="12.75">
      <c r="G343" s="62"/>
      <c r="H343" s="112"/>
      <c r="I343" s="112"/>
    </row>
    <row r="344" spans="7:9" ht="12.75">
      <c r="G344" s="62"/>
      <c r="H344" s="112"/>
      <c r="I344" s="112"/>
    </row>
    <row r="345" spans="7:9" ht="12.75">
      <c r="G345" s="62"/>
      <c r="H345" s="112"/>
      <c r="I345" s="112"/>
    </row>
    <row r="346" spans="7:9" ht="12.75">
      <c r="G346" s="62"/>
      <c r="H346" s="112"/>
      <c r="I346" s="112"/>
    </row>
    <row r="347" spans="7:9" ht="12.75">
      <c r="G347" s="62"/>
      <c r="H347" s="112"/>
      <c r="I347" s="112"/>
    </row>
    <row r="348" spans="7:9" ht="12.75">
      <c r="G348" s="62"/>
      <c r="H348" s="112"/>
      <c r="I348" s="112"/>
    </row>
    <row r="349" spans="7:9" ht="12.75">
      <c r="G349" s="62"/>
      <c r="H349" s="112"/>
      <c r="I349" s="112"/>
    </row>
    <row r="350" spans="7:9" ht="12.75">
      <c r="G350" s="62"/>
      <c r="H350" s="112"/>
      <c r="I350" s="112"/>
    </row>
    <row r="351" spans="7:9" ht="12.75">
      <c r="G351" s="62"/>
      <c r="H351" s="112"/>
      <c r="I351" s="112"/>
    </row>
    <row r="352" spans="7:9" ht="12.75">
      <c r="G352" s="62"/>
      <c r="H352" s="112"/>
      <c r="I352" s="112"/>
    </row>
    <row r="353" spans="7:9" ht="12.75">
      <c r="G353" s="62"/>
      <c r="H353" s="112"/>
      <c r="I353" s="112"/>
    </row>
    <row r="354" spans="7:10" ht="12.75">
      <c r="G354" s="62"/>
      <c r="H354" s="112"/>
      <c r="I354" s="112"/>
      <c r="J354" s="112"/>
    </row>
    <row r="355" spans="7:10" ht="12.75">
      <c r="G355" s="62"/>
      <c r="H355" s="112"/>
      <c r="I355" s="112"/>
      <c r="J355" s="112"/>
    </row>
    <row r="356" spans="7:10" ht="12.75">
      <c r="G356" s="62"/>
      <c r="H356" s="112"/>
      <c r="I356" s="112"/>
      <c r="J356" s="112"/>
    </row>
    <row r="357" spans="7:10" ht="12.75">
      <c r="G357" s="62"/>
      <c r="H357" s="112"/>
      <c r="I357" s="112"/>
      <c r="J357" s="112"/>
    </row>
    <row r="358" spans="7:11" ht="12.75">
      <c r="G358" s="62"/>
      <c r="H358" s="112"/>
      <c r="I358" s="112"/>
      <c r="J358" s="112"/>
      <c r="K358" s="112"/>
    </row>
    <row r="359" spans="7:11" ht="12.75">
      <c r="G359" s="62"/>
      <c r="H359" s="112"/>
      <c r="I359" s="112"/>
      <c r="J359" s="112"/>
      <c r="K359" s="112"/>
    </row>
    <row r="360" spans="7:11" ht="12.75">
      <c r="G360" s="62"/>
      <c r="H360" s="112"/>
      <c r="I360" s="112"/>
      <c r="J360" s="112"/>
      <c r="K360" s="112"/>
    </row>
    <row r="361" spans="7:11" ht="12.75">
      <c r="G361" s="62"/>
      <c r="H361" s="112"/>
      <c r="I361" s="112"/>
      <c r="J361" s="112"/>
      <c r="K361" s="112"/>
    </row>
    <row r="362" spans="7:11" ht="12.75">
      <c r="G362" s="62"/>
      <c r="H362" s="112"/>
      <c r="I362" s="112"/>
      <c r="J362" s="112"/>
      <c r="K362" s="112"/>
    </row>
    <row r="363" spans="7:11" ht="12.75">
      <c r="G363" s="62"/>
      <c r="H363" s="112"/>
      <c r="I363" s="112"/>
      <c r="J363" s="112"/>
      <c r="K363" s="112"/>
    </row>
    <row r="364" spans="7:11" ht="12.75">
      <c r="G364" s="62"/>
      <c r="H364" s="112"/>
      <c r="I364" s="112"/>
      <c r="J364" s="112"/>
      <c r="K364" s="112"/>
    </row>
    <row r="365" spans="7:11" ht="12.75">
      <c r="G365" s="62"/>
      <c r="H365" s="112"/>
      <c r="I365" s="112"/>
      <c r="J365" s="112"/>
      <c r="K365" s="112"/>
    </row>
    <row r="366" spans="7:11" ht="12.75">
      <c r="G366" s="62"/>
      <c r="H366" s="112"/>
      <c r="I366" s="112"/>
      <c r="J366" s="112"/>
      <c r="K366" s="112"/>
    </row>
    <row r="367" spans="7:11" ht="12.75">
      <c r="G367" s="62"/>
      <c r="H367" s="112"/>
      <c r="I367" s="112"/>
      <c r="J367" s="112"/>
      <c r="K367" s="112"/>
    </row>
    <row r="368" spans="7:11" ht="12.75">
      <c r="G368" s="62"/>
      <c r="H368" s="112"/>
      <c r="I368" s="112"/>
      <c r="J368" s="112"/>
      <c r="K368" s="112"/>
    </row>
    <row r="369" spans="7:11" ht="12.75">
      <c r="G369" s="62"/>
      <c r="H369" s="112"/>
      <c r="I369" s="112"/>
      <c r="J369" s="112"/>
      <c r="K369" s="112"/>
    </row>
    <row r="370" spans="7:11" ht="12.75">
      <c r="G370" s="62"/>
      <c r="H370" s="112"/>
      <c r="I370" s="112"/>
      <c r="J370" s="112"/>
      <c r="K370" s="112"/>
    </row>
    <row r="371" spans="7:11" ht="12.75">
      <c r="G371" s="62"/>
      <c r="H371" s="112"/>
      <c r="I371" s="112"/>
      <c r="J371" s="112"/>
      <c r="K371" s="112"/>
    </row>
    <row r="372" spans="7:11" ht="12.75">
      <c r="G372" s="62"/>
      <c r="H372" s="112"/>
      <c r="I372" s="112"/>
      <c r="J372" s="112"/>
      <c r="K372" s="112"/>
    </row>
    <row r="373" spans="7:11" ht="12.75">
      <c r="G373" s="62"/>
      <c r="H373" s="112"/>
      <c r="I373" s="112"/>
      <c r="J373" s="112"/>
      <c r="K373" s="112"/>
    </row>
    <row r="374" spans="7:11" ht="12.75">
      <c r="G374" s="62"/>
      <c r="H374" s="112"/>
      <c r="I374" s="112"/>
      <c r="J374" s="112"/>
      <c r="K374" s="112"/>
    </row>
    <row r="375" spans="7:11" ht="12.75">
      <c r="G375" s="62"/>
      <c r="H375" s="112"/>
      <c r="I375" s="112"/>
      <c r="J375" s="112"/>
      <c r="K375" s="112"/>
    </row>
    <row r="376" spans="7:11" ht="12.75">
      <c r="G376" s="62"/>
      <c r="H376" s="112"/>
      <c r="I376" s="112"/>
      <c r="J376" s="112"/>
      <c r="K376" s="112"/>
    </row>
    <row r="377" spans="7:11" ht="12.75">
      <c r="G377" s="62"/>
      <c r="H377" s="112"/>
      <c r="I377" s="112"/>
      <c r="J377" s="112"/>
      <c r="K377" s="112"/>
    </row>
    <row r="378" spans="7:11" ht="12.75">
      <c r="G378" s="62"/>
      <c r="H378" s="112"/>
      <c r="I378" s="112"/>
      <c r="J378" s="112"/>
      <c r="K378" s="112"/>
    </row>
    <row r="379" spans="7:11" ht="12.75">
      <c r="G379" s="62"/>
      <c r="H379" s="112"/>
      <c r="I379" s="112"/>
      <c r="J379" s="112"/>
      <c r="K379" s="112"/>
    </row>
    <row r="380" spans="7:11" ht="12.75">
      <c r="G380" s="62"/>
      <c r="H380" s="112"/>
      <c r="I380" s="112"/>
      <c r="J380" s="112"/>
      <c r="K380" s="112"/>
    </row>
    <row r="381" spans="7:11" ht="12.75">
      <c r="G381" s="62"/>
      <c r="H381" s="112"/>
      <c r="I381" s="112"/>
      <c r="J381" s="112"/>
      <c r="K381" s="112"/>
    </row>
    <row r="382" spans="7:11" ht="12.75">
      <c r="G382" s="62"/>
      <c r="H382" s="112"/>
      <c r="I382" s="112"/>
      <c r="J382" s="112"/>
      <c r="K382" s="112"/>
    </row>
    <row r="383" spans="7:11" ht="12.75">
      <c r="G383" s="62"/>
      <c r="H383" s="112"/>
      <c r="I383" s="112"/>
      <c r="J383" s="112"/>
      <c r="K383" s="112"/>
    </row>
    <row r="384" spans="7:11" ht="12.75">
      <c r="G384" s="62"/>
      <c r="H384" s="112"/>
      <c r="I384" s="112"/>
      <c r="J384" s="112"/>
      <c r="K384" s="112"/>
    </row>
    <row r="385" spans="7:11" ht="12.75">
      <c r="G385" s="62"/>
      <c r="H385" s="112"/>
      <c r="I385" s="112"/>
      <c r="J385" s="112"/>
      <c r="K385" s="112"/>
    </row>
    <row r="386" spans="7:11" ht="12.75">
      <c r="G386" s="62"/>
      <c r="H386" s="112"/>
      <c r="I386" s="112"/>
      <c r="J386" s="112"/>
      <c r="K386" s="112"/>
    </row>
    <row r="387" spans="7:11" ht="12.75">
      <c r="G387" s="62"/>
      <c r="H387" s="112"/>
      <c r="I387" s="112"/>
      <c r="J387" s="112"/>
      <c r="K387" s="112"/>
    </row>
    <row r="388" spans="7:11" ht="12.75">
      <c r="G388" s="62"/>
      <c r="H388" s="112"/>
      <c r="I388" s="112"/>
      <c r="J388" s="112"/>
      <c r="K388" s="112"/>
    </row>
    <row r="389" spans="7:11" ht="12.75">
      <c r="G389" s="62"/>
      <c r="H389" s="112"/>
      <c r="I389" s="112"/>
      <c r="J389" s="112"/>
      <c r="K389" s="112"/>
    </row>
    <row r="390" spans="7:11" ht="12.75">
      <c r="G390" s="62"/>
      <c r="H390" s="112"/>
      <c r="I390" s="112"/>
      <c r="J390" s="112"/>
      <c r="K390" s="112"/>
    </row>
    <row r="391" spans="7:11" ht="12.75">
      <c r="G391" s="62"/>
      <c r="H391" s="112"/>
      <c r="I391" s="112"/>
      <c r="J391" s="112"/>
      <c r="K391" s="112"/>
    </row>
    <row r="392" spans="7:11" ht="12.75">
      <c r="G392" s="62"/>
      <c r="H392" s="112"/>
      <c r="I392" s="112"/>
      <c r="J392" s="112"/>
      <c r="K392" s="112"/>
    </row>
    <row r="393" spans="7:11" ht="12.75">
      <c r="G393" s="62"/>
      <c r="H393" s="112"/>
      <c r="I393" s="112"/>
      <c r="J393" s="112"/>
      <c r="K393" s="112"/>
    </row>
    <row r="394" spans="7:11" ht="12.75">
      <c r="G394" s="62"/>
      <c r="H394" s="112"/>
      <c r="I394" s="112"/>
      <c r="J394" s="112"/>
      <c r="K394" s="112"/>
    </row>
    <row r="395" spans="7:11" ht="12.75">
      <c r="G395" s="62"/>
      <c r="H395" s="112"/>
      <c r="I395" s="112"/>
      <c r="J395" s="112"/>
      <c r="K395" s="112"/>
    </row>
    <row r="396" spans="7:11" ht="12.75">
      <c r="G396" s="62"/>
      <c r="H396" s="112"/>
      <c r="I396" s="112"/>
      <c r="J396" s="112"/>
      <c r="K396" s="112"/>
    </row>
    <row r="397" spans="7:11" ht="12.75">
      <c r="G397" s="62"/>
      <c r="H397" s="112"/>
      <c r="I397" s="112"/>
      <c r="J397" s="112"/>
      <c r="K397" s="112"/>
    </row>
    <row r="398" spans="7:11" ht="12.75">
      <c r="G398" s="62"/>
      <c r="H398" s="112"/>
      <c r="I398" s="112"/>
      <c r="J398" s="112"/>
      <c r="K398" s="112"/>
    </row>
    <row r="399" spans="7:11" ht="12.75">
      <c r="G399" s="62"/>
      <c r="H399" s="112"/>
      <c r="I399" s="112"/>
      <c r="J399" s="112"/>
      <c r="K399" s="112"/>
    </row>
    <row r="400" spans="7:11" ht="12.75">
      <c r="G400" s="62"/>
      <c r="H400" s="112"/>
      <c r="I400" s="112"/>
      <c r="J400" s="112"/>
      <c r="K400" s="112"/>
    </row>
    <row r="401" spans="7:11" ht="12.75">
      <c r="G401" s="62"/>
      <c r="H401" s="112"/>
      <c r="I401" s="112"/>
      <c r="J401" s="112"/>
      <c r="K401" s="112"/>
    </row>
    <row r="402" spans="7:11" ht="12.75">
      <c r="G402" s="62"/>
      <c r="H402" s="112"/>
      <c r="I402" s="112"/>
      <c r="J402" s="112"/>
      <c r="K402" s="112"/>
    </row>
    <row r="403" spans="7:11" ht="12.75">
      <c r="G403" s="62"/>
      <c r="H403" s="112"/>
      <c r="I403" s="112"/>
      <c r="J403" s="112"/>
      <c r="K403" s="112"/>
    </row>
    <row r="404" spans="7:11" ht="12.75">
      <c r="G404" s="62"/>
      <c r="H404" s="112"/>
      <c r="I404" s="112"/>
      <c r="J404" s="112"/>
      <c r="K404" s="112"/>
    </row>
    <row r="405" spans="7:11" ht="12.75">
      <c r="G405" s="62"/>
      <c r="H405" s="112"/>
      <c r="I405" s="112"/>
      <c r="J405" s="112"/>
      <c r="K405" s="112"/>
    </row>
    <row r="406" spans="7:11" ht="12.75">
      <c r="G406" s="62"/>
      <c r="H406" s="112"/>
      <c r="I406" s="112"/>
      <c r="J406" s="112"/>
      <c r="K406" s="112"/>
    </row>
    <row r="407" spans="7:11" ht="12.75">
      <c r="G407" s="62"/>
      <c r="H407" s="112"/>
      <c r="I407" s="112"/>
      <c r="J407" s="112"/>
      <c r="K407" s="112"/>
    </row>
    <row r="408" spans="7:11" ht="12.75">
      <c r="G408" s="62"/>
      <c r="H408" s="112"/>
      <c r="I408" s="112"/>
      <c r="J408" s="112"/>
      <c r="K408" s="112"/>
    </row>
    <row r="409" spans="7:11" ht="12.75">
      <c r="G409" s="62"/>
      <c r="H409" s="112"/>
      <c r="I409" s="112"/>
      <c r="J409" s="112"/>
      <c r="K409" s="112"/>
    </row>
    <row r="410" spans="7:11" ht="12.75">
      <c r="G410" s="62"/>
      <c r="H410" s="112"/>
      <c r="I410" s="112"/>
      <c r="J410" s="112"/>
      <c r="K410" s="112"/>
    </row>
    <row r="411" spans="7:11" ht="12.75">
      <c r="G411" s="62"/>
      <c r="H411" s="112"/>
      <c r="I411" s="112"/>
      <c r="J411" s="112"/>
      <c r="K411" s="112"/>
    </row>
    <row r="412" spans="7:11" ht="12.75">
      <c r="G412" s="62"/>
      <c r="H412" s="112"/>
      <c r="I412" s="112"/>
      <c r="J412" s="112"/>
      <c r="K412" s="112"/>
    </row>
    <row r="413" spans="7:11" ht="12.75">
      <c r="G413" s="62"/>
      <c r="H413" s="112"/>
      <c r="I413" s="112"/>
      <c r="J413" s="112"/>
      <c r="K413" s="112"/>
    </row>
    <row r="414" spans="7:11" ht="12.75">
      <c r="G414" s="62"/>
      <c r="H414" s="112"/>
      <c r="I414" s="112"/>
      <c r="J414" s="112"/>
      <c r="K414" s="112"/>
    </row>
    <row r="415" spans="7:11" ht="12.75">
      <c r="G415" s="62"/>
      <c r="H415" s="112"/>
      <c r="I415" s="112"/>
      <c r="J415" s="112"/>
      <c r="K415" s="112"/>
    </row>
    <row r="416" spans="7:11" ht="12.75">
      <c r="G416" s="62"/>
      <c r="H416" s="112"/>
      <c r="I416" s="112"/>
      <c r="J416" s="112"/>
      <c r="K416" s="112"/>
    </row>
    <row r="417" spans="7:11" ht="12.75">
      <c r="G417" s="62"/>
      <c r="H417" s="112"/>
      <c r="I417" s="112"/>
      <c r="J417" s="112"/>
      <c r="K417" s="112"/>
    </row>
    <row r="418" spans="7:11" ht="12.75">
      <c r="G418" s="62"/>
      <c r="H418" s="112"/>
      <c r="I418" s="112"/>
      <c r="J418" s="112"/>
      <c r="K418" s="112"/>
    </row>
    <row r="419" spans="7:11" ht="12.75">
      <c r="G419" s="62"/>
      <c r="H419" s="112"/>
      <c r="I419" s="112"/>
      <c r="J419" s="112"/>
      <c r="K419" s="112"/>
    </row>
    <row r="420" spans="7:11" ht="12.75">
      <c r="G420" s="62"/>
      <c r="H420" s="112"/>
      <c r="I420" s="112"/>
      <c r="J420" s="112"/>
      <c r="K420" s="112"/>
    </row>
    <row r="421" spans="7:11" ht="12.75">
      <c r="G421" s="62"/>
      <c r="H421" s="112"/>
      <c r="I421" s="112"/>
      <c r="J421" s="112"/>
      <c r="K421" s="112"/>
    </row>
    <row r="422" spans="7:11" ht="12.75">
      <c r="G422" s="62"/>
      <c r="H422" s="112"/>
      <c r="I422" s="112"/>
      <c r="J422" s="112"/>
      <c r="K422" s="112"/>
    </row>
    <row r="423" spans="7:11" ht="12.75">
      <c r="G423" s="62"/>
      <c r="H423" s="112"/>
      <c r="I423" s="112"/>
      <c r="J423" s="112"/>
      <c r="K423" s="112"/>
    </row>
    <row r="424" spans="7:11" ht="12.75">
      <c r="G424" s="62"/>
      <c r="H424" s="112"/>
      <c r="I424" s="112"/>
      <c r="J424" s="112"/>
      <c r="K424" s="112"/>
    </row>
    <row r="425" spans="7:11" ht="12.75">
      <c r="G425" s="62"/>
      <c r="H425" s="112"/>
      <c r="I425" s="112"/>
      <c r="J425" s="112"/>
      <c r="K425" s="112"/>
    </row>
    <row r="426" spans="7:11" ht="12.75">
      <c r="G426" s="62"/>
      <c r="H426" s="112"/>
      <c r="I426" s="112"/>
      <c r="J426" s="112"/>
      <c r="K426" s="112"/>
    </row>
    <row r="427" spans="7:11" ht="12.75">
      <c r="G427" s="62"/>
      <c r="H427" s="112"/>
      <c r="I427" s="112"/>
      <c r="J427" s="112"/>
      <c r="K427" s="112"/>
    </row>
    <row r="428" spans="7:11" ht="12.75">
      <c r="G428" s="62"/>
      <c r="H428" s="112"/>
      <c r="I428" s="112"/>
      <c r="J428" s="112"/>
      <c r="K428" s="112"/>
    </row>
    <row r="429" spans="7:11" ht="12.75">
      <c r="G429" s="62"/>
      <c r="H429" s="112"/>
      <c r="I429" s="112"/>
      <c r="J429" s="112"/>
      <c r="K429" s="112"/>
    </row>
    <row r="430" spans="7:11" ht="12.75">
      <c r="G430" s="62"/>
      <c r="H430" s="112"/>
      <c r="I430" s="112"/>
      <c r="J430" s="112"/>
      <c r="K430" s="112"/>
    </row>
    <row r="431" spans="7:11" ht="12.75">
      <c r="G431" s="62"/>
      <c r="H431" s="112"/>
      <c r="I431" s="112"/>
      <c r="J431" s="112"/>
      <c r="K431" s="112"/>
    </row>
    <row r="432" spans="7:11" ht="12.75">
      <c r="G432" s="62"/>
      <c r="H432" s="112"/>
      <c r="I432" s="112"/>
      <c r="J432" s="112"/>
      <c r="K432" s="112"/>
    </row>
    <row r="433" spans="7:11" ht="12.75">
      <c r="G433" s="62"/>
      <c r="H433" s="112"/>
      <c r="I433" s="112"/>
      <c r="J433" s="112"/>
      <c r="K433" s="112"/>
    </row>
    <row r="434" spans="7:11" ht="12.75">
      <c r="G434" s="62"/>
      <c r="H434" s="112"/>
      <c r="I434" s="112"/>
      <c r="J434" s="112"/>
      <c r="K434" s="112"/>
    </row>
    <row r="435" spans="7:11" ht="12.75">
      <c r="G435" s="62"/>
      <c r="H435" s="112"/>
      <c r="I435" s="112"/>
      <c r="J435" s="112"/>
      <c r="K435" s="112"/>
    </row>
    <row r="436" spans="7:11" ht="12.75">
      <c r="G436" s="62"/>
      <c r="H436" s="112"/>
      <c r="I436" s="112"/>
      <c r="J436" s="112"/>
      <c r="K436" s="112"/>
    </row>
    <row r="437" spans="7:11" ht="12.75">
      <c r="G437" s="62"/>
      <c r="H437" s="112"/>
      <c r="I437" s="112"/>
      <c r="J437" s="112"/>
      <c r="K437" s="112"/>
    </row>
    <row r="438" spans="7:11" ht="12.75">
      <c r="G438" s="62"/>
      <c r="H438" s="112"/>
      <c r="I438" s="112"/>
      <c r="J438" s="112"/>
      <c r="K438" s="112"/>
    </row>
    <row r="439" spans="7:11" ht="12.75">
      <c r="G439" s="62"/>
      <c r="H439" s="112"/>
      <c r="I439" s="112"/>
      <c r="J439" s="112"/>
      <c r="K439" s="112"/>
    </row>
    <row r="440" spans="7:11" ht="12.75">
      <c r="G440" s="62"/>
      <c r="H440" s="112"/>
      <c r="I440" s="112"/>
      <c r="J440" s="112"/>
      <c r="K440" s="112"/>
    </row>
    <row r="441" spans="7:11" ht="12.75">
      <c r="G441" s="62"/>
      <c r="H441" s="112"/>
      <c r="I441" s="112"/>
      <c r="J441" s="112"/>
      <c r="K441" s="112"/>
    </row>
    <row r="442" spans="7:11" ht="12.75">
      <c r="G442" s="62"/>
      <c r="H442" s="112"/>
      <c r="I442" s="112"/>
      <c r="J442" s="112"/>
      <c r="K442" s="112"/>
    </row>
    <row r="443" spans="7:11" ht="12.75">
      <c r="G443" s="62"/>
      <c r="H443" s="112"/>
      <c r="I443" s="112"/>
      <c r="J443" s="112"/>
      <c r="K443" s="112"/>
    </row>
    <row r="444" spans="7:11" ht="12.75">
      <c r="G444" s="62"/>
      <c r="H444" s="112"/>
      <c r="I444" s="112"/>
      <c r="J444" s="112"/>
      <c r="K444" s="112"/>
    </row>
    <row r="445" spans="7:11" ht="12.75">
      <c r="G445" s="62"/>
      <c r="H445" s="112"/>
      <c r="I445" s="112"/>
      <c r="J445" s="112"/>
      <c r="K445" s="112"/>
    </row>
    <row r="446" spans="7:11" ht="12.75">
      <c r="G446" s="62"/>
      <c r="H446" s="112"/>
      <c r="I446" s="112"/>
      <c r="J446" s="112"/>
      <c r="K446" s="112"/>
    </row>
    <row r="447" spans="7:11" ht="12.75">
      <c r="G447" s="62"/>
      <c r="H447" s="112"/>
      <c r="I447" s="112"/>
      <c r="J447" s="112"/>
      <c r="K447" s="112"/>
    </row>
    <row r="448" spans="7:11" ht="12.75">
      <c r="G448" s="62"/>
      <c r="H448" s="112"/>
      <c r="I448" s="112"/>
      <c r="J448" s="112"/>
      <c r="K448" s="112"/>
    </row>
    <row r="449" spans="7:11" ht="12.75">
      <c r="G449" s="62"/>
      <c r="H449" s="112"/>
      <c r="I449" s="112"/>
      <c r="J449" s="112"/>
      <c r="K449" s="112"/>
    </row>
    <row r="450" spans="7:11" ht="12.75">
      <c r="G450" s="62"/>
      <c r="H450" s="112"/>
      <c r="I450" s="112"/>
      <c r="J450" s="112"/>
      <c r="K450" s="112"/>
    </row>
    <row r="451" spans="7:11" ht="12.75">
      <c r="G451" s="62"/>
      <c r="H451" s="112"/>
      <c r="I451" s="112"/>
      <c r="J451" s="112"/>
      <c r="K451" s="112"/>
    </row>
    <row r="452" spans="7:11" ht="12.75">
      <c r="G452" s="62"/>
      <c r="H452" s="112"/>
      <c r="I452" s="112"/>
      <c r="J452" s="112"/>
      <c r="K452" s="112"/>
    </row>
    <row r="453" spans="7:11" ht="12.75">
      <c r="G453" s="62"/>
      <c r="H453" s="112"/>
      <c r="I453" s="112"/>
      <c r="J453" s="112"/>
      <c r="K453" s="112"/>
    </row>
    <row r="454" spans="7:11" ht="12.75">
      <c r="G454" s="62"/>
      <c r="H454" s="112"/>
      <c r="I454" s="112"/>
      <c r="J454" s="112"/>
      <c r="K454" s="112"/>
    </row>
    <row r="455" spans="7:11" ht="12.75">
      <c r="G455" s="62"/>
      <c r="H455" s="112"/>
      <c r="I455" s="112"/>
      <c r="J455" s="112"/>
      <c r="K455" s="112"/>
    </row>
    <row r="456" spans="7:11" ht="12.75">
      <c r="G456" s="62"/>
      <c r="H456" s="112"/>
      <c r="I456" s="112"/>
      <c r="J456" s="112"/>
      <c r="K456" s="112"/>
    </row>
    <row r="457" spans="7:11" ht="12.75">
      <c r="G457" s="62"/>
      <c r="H457" s="112"/>
      <c r="I457" s="112"/>
      <c r="J457" s="112"/>
      <c r="K457" s="112"/>
    </row>
    <row r="458" spans="7:11" ht="12.75">
      <c r="G458" s="62"/>
      <c r="H458" s="112"/>
      <c r="I458" s="112"/>
      <c r="J458" s="112"/>
      <c r="K458" s="112"/>
    </row>
    <row r="459" spans="7:11" ht="12.75">
      <c r="G459" s="62"/>
      <c r="H459" s="112"/>
      <c r="I459" s="112"/>
      <c r="J459" s="112"/>
      <c r="K459" s="112"/>
    </row>
    <row r="460" spans="7:11" ht="12.75">
      <c r="G460" s="62"/>
      <c r="H460" s="112"/>
      <c r="I460" s="112"/>
      <c r="J460" s="112"/>
      <c r="K460" s="112"/>
    </row>
    <row r="461" spans="7:11" ht="12.75">
      <c r="G461" s="62"/>
      <c r="H461" s="112"/>
      <c r="I461" s="112"/>
      <c r="J461" s="112"/>
      <c r="K461" s="112"/>
    </row>
    <row r="462" spans="7:11" ht="12.75">
      <c r="G462" s="62"/>
      <c r="H462" s="112"/>
      <c r="I462" s="112"/>
      <c r="J462" s="112"/>
      <c r="K462" s="112"/>
    </row>
    <row r="463" spans="7:11" ht="12.75">
      <c r="G463" s="62"/>
      <c r="H463" s="112"/>
      <c r="I463" s="112"/>
      <c r="J463" s="112"/>
      <c r="K463" s="112"/>
    </row>
    <row r="464" spans="7:11" ht="12.75">
      <c r="G464" s="62"/>
      <c r="H464" s="112"/>
      <c r="I464" s="112"/>
      <c r="J464" s="112"/>
      <c r="K464" s="112"/>
    </row>
    <row r="465" spans="7:11" ht="12.75">
      <c r="G465" s="62"/>
      <c r="H465" s="112"/>
      <c r="I465" s="112"/>
      <c r="J465" s="112"/>
      <c r="K465" s="112"/>
    </row>
    <row r="466" spans="7:11" ht="12.75">
      <c r="G466" s="62"/>
      <c r="H466" s="112"/>
      <c r="I466" s="112"/>
      <c r="J466" s="112"/>
      <c r="K466" s="112"/>
    </row>
    <row r="467" spans="7:11" ht="12.75">
      <c r="G467" s="62"/>
      <c r="H467" s="112"/>
      <c r="I467" s="112"/>
      <c r="J467" s="112"/>
      <c r="K467" s="112"/>
    </row>
    <row r="468" spans="7:11" ht="12.75">
      <c r="G468" s="62"/>
      <c r="H468" s="112"/>
      <c r="I468" s="112"/>
      <c r="J468" s="112"/>
      <c r="K468" s="112"/>
    </row>
    <row r="469" spans="7:11" ht="12.75">
      <c r="G469" s="62"/>
      <c r="H469" s="112"/>
      <c r="I469" s="112"/>
      <c r="J469" s="112"/>
      <c r="K469" s="112"/>
    </row>
    <row r="470" spans="7:11" ht="12.75">
      <c r="G470" s="62"/>
      <c r="H470" s="112"/>
      <c r="I470" s="112"/>
      <c r="J470" s="112"/>
      <c r="K470" s="112"/>
    </row>
    <row r="471" spans="7:11" ht="12.75">
      <c r="G471" s="62"/>
      <c r="H471" s="112"/>
      <c r="I471" s="112"/>
      <c r="J471" s="112"/>
      <c r="K471" s="112"/>
    </row>
    <row r="472" spans="7:11" ht="12.75">
      <c r="G472" s="62"/>
      <c r="H472" s="112"/>
      <c r="I472" s="112"/>
      <c r="J472" s="112"/>
      <c r="K472" s="112"/>
    </row>
    <row r="473" spans="7:11" ht="12.75">
      <c r="G473" s="62"/>
      <c r="H473" s="112"/>
      <c r="I473" s="112"/>
      <c r="J473" s="112"/>
      <c r="K473" s="112"/>
    </row>
    <row r="474" spans="7:11" ht="12.75">
      <c r="G474" s="62"/>
      <c r="H474" s="112"/>
      <c r="I474" s="112"/>
      <c r="J474" s="112"/>
      <c r="K474" s="112"/>
    </row>
    <row r="475" spans="7:11" ht="12.75">
      <c r="G475" s="62"/>
      <c r="H475" s="112"/>
      <c r="I475" s="112"/>
      <c r="J475" s="112"/>
      <c r="K475" s="112"/>
    </row>
    <row r="476" spans="7:11" ht="12.75">
      <c r="G476" s="62"/>
      <c r="H476" s="112"/>
      <c r="I476" s="112"/>
      <c r="J476" s="112"/>
      <c r="K476" s="112"/>
    </row>
    <row r="477" spans="7:11" ht="12.75">
      <c r="G477" s="62"/>
      <c r="H477" s="112"/>
      <c r="I477" s="112"/>
      <c r="J477" s="112"/>
      <c r="K477" s="112"/>
    </row>
    <row r="478" spans="7:11" ht="12.75">
      <c r="G478" s="62"/>
      <c r="H478" s="112"/>
      <c r="I478" s="112"/>
      <c r="J478" s="112"/>
      <c r="K478" s="112"/>
    </row>
    <row r="479" spans="7:11" ht="12.75">
      <c r="G479" s="62"/>
      <c r="H479" s="112"/>
      <c r="I479" s="112"/>
      <c r="J479" s="112"/>
      <c r="K479" s="112"/>
    </row>
    <row r="480" spans="7:11" ht="12.75">
      <c r="G480" s="62"/>
      <c r="H480" s="112"/>
      <c r="I480" s="112"/>
      <c r="J480" s="112"/>
      <c r="K480" s="112"/>
    </row>
    <row r="481" spans="7:11" ht="12.75">
      <c r="G481" s="62"/>
      <c r="H481" s="112"/>
      <c r="I481" s="112"/>
      <c r="J481" s="112"/>
      <c r="K481" s="112"/>
    </row>
    <row r="482" spans="7:11" ht="12.75">
      <c r="G482" s="62"/>
      <c r="H482" s="112"/>
      <c r="I482" s="112"/>
      <c r="J482" s="112"/>
      <c r="K482" s="112"/>
    </row>
    <row r="483" spans="7:11" ht="12.75">
      <c r="G483" s="62"/>
      <c r="H483" s="112"/>
      <c r="I483" s="112"/>
      <c r="J483" s="112"/>
      <c r="K483" s="112"/>
    </row>
    <row r="484" spans="7:11" ht="12.75">
      <c r="G484" s="62"/>
      <c r="H484" s="112"/>
      <c r="I484" s="112"/>
      <c r="J484" s="112"/>
      <c r="K484" s="112"/>
    </row>
    <row r="485" spans="7:11" ht="12.75">
      <c r="G485" s="62"/>
      <c r="H485" s="112"/>
      <c r="I485" s="112"/>
      <c r="J485" s="112"/>
      <c r="K485" s="112"/>
    </row>
    <row r="486" spans="7:11" ht="12.75">
      <c r="G486" s="62"/>
      <c r="H486" s="112"/>
      <c r="I486" s="112"/>
      <c r="J486" s="112"/>
      <c r="K486" s="112"/>
    </row>
    <row r="487" spans="7:11" ht="12.75">
      <c r="G487" s="62"/>
      <c r="H487" s="112"/>
      <c r="I487" s="112"/>
      <c r="J487" s="112"/>
      <c r="K487" s="112"/>
    </row>
    <row r="488" spans="7:11" ht="12.75">
      <c r="G488" s="62"/>
      <c r="H488" s="112"/>
      <c r="I488" s="112"/>
      <c r="J488" s="112"/>
      <c r="K488" s="112"/>
    </row>
    <row r="489" spans="7:11" ht="12.75">
      <c r="G489" s="62"/>
      <c r="H489" s="112"/>
      <c r="I489" s="112"/>
      <c r="J489" s="112"/>
      <c r="K489" s="112"/>
    </row>
    <row r="490" spans="7:11" ht="12.75">
      <c r="G490" s="62"/>
      <c r="H490" s="112"/>
      <c r="I490" s="112"/>
      <c r="J490" s="112"/>
      <c r="K490" s="112"/>
    </row>
    <row r="491" spans="7:11" ht="12.75">
      <c r="G491" s="62"/>
      <c r="H491" s="112"/>
      <c r="I491" s="112"/>
      <c r="J491" s="112"/>
      <c r="K491" s="112"/>
    </row>
    <row r="492" spans="7:11" ht="12.75">
      <c r="G492" s="62"/>
      <c r="H492" s="112"/>
      <c r="I492" s="112"/>
      <c r="J492" s="112"/>
      <c r="K492" s="112"/>
    </row>
    <row r="493" spans="7:11" ht="12.75">
      <c r="G493" s="62"/>
      <c r="H493" s="112"/>
      <c r="I493" s="112"/>
      <c r="J493" s="112"/>
      <c r="K493" s="112"/>
    </row>
    <row r="494" spans="7:11" ht="12.75">
      <c r="G494" s="62"/>
      <c r="H494" s="112"/>
      <c r="I494" s="112"/>
      <c r="J494" s="112"/>
      <c r="K494" s="112"/>
    </row>
    <row r="495" spans="7:11" ht="12.75">
      <c r="G495" s="62"/>
      <c r="H495" s="112"/>
      <c r="I495" s="112"/>
      <c r="J495" s="112"/>
      <c r="K495" s="112"/>
    </row>
    <row r="496" spans="7:11" ht="12.75">
      <c r="G496" s="62"/>
      <c r="H496" s="112"/>
      <c r="I496" s="112"/>
      <c r="J496" s="112"/>
      <c r="K496" s="112"/>
    </row>
    <row r="497" spans="7:11" ht="12.75">
      <c r="G497" s="62"/>
      <c r="H497" s="112"/>
      <c r="I497" s="112"/>
      <c r="J497" s="112"/>
      <c r="K497" s="112"/>
    </row>
    <row r="498" spans="7:11" ht="12.75">
      <c r="G498" s="62"/>
      <c r="H498" s="112"/>
      <c r="I498" s="112"/>
      <c r="J498" s="112"/>
      <c r="K498" s="112"/>
    </row>
    <row r="499" spans="7:11" ht="12.75">
      <c r="G499" s="62"/>
      <c r="H499" s="112"/>
      <c r="I499" s="112"/>
      <c r="J499" s="112"/>
      <c r="K499" s="112"/>
    </row>
    <row r="500" spans="7:11" ht="12.75">
      <c r="G500" s="62"/>
      <c r="H500" s="112"/>
      <c r="I500" s="112"/>
      <c r="J500" s="112"/>
      <c r="K500" s="112"/>
    </row>
    <row r="501" spans="7:11" ht="12.75">
      <c r="G501" s="62"/>
      <c r="H501" s="112"/>
      <c r="I501" s="112"/>
      <c r="J501" s="112"/>
      <c r="K501" s="112"/>
    </row>
    <row r="502" spans="7:11" ht="12.75">
      <c r="G502" s="62"/>
      <c r="H502" s="112"/>
      <c r="I502" s="112"/>
      <c r="J502" s="112"/>
      <c r="K502" s="112"/>
    </row>
    <row r="503" spans="7:11" ht="12.75">
      <c r="G503" s="62"/>
      <c r="H503" s="112"/>
      <c r="I503" s="112"/>
      <c r="J503" s="112"/>
      <c r="K503" s="112"/>
    </row>
    <row r="504" spans="7:11" ht="12.75">
      <c r="G504" s="62"/>
      <c r="H504" s="112"/>
      <c r="I504" s="112"/>
      <c r="J504" s="112"/>
      <c r="K504" s="112"/>
    </row>
    <row r="505" spans="7:11" ht="12.75">
      <c r="G505" s="62"/>
      <c r="H505" s="112"/>
      <c r="I505" s="112"/>
      <c r="J505" s="112"/>
      <c r="K505" s="112"/>
    </row>
    <row r="506" spans="7:11" ht="12.75">
      <c r="G506" s="62"/>
      <c r="H506" s="112"/>
      <c r="I506" s="112"/>
      <c r="J506" s="112"/>
      <c r="K506" s="112"/>
    </row>
    <row r="507" spans="7:11" ht="12.75">
      <c r="G507" s="62"/>
      <c r="H507" s="112"/>
      <c r="I507" s="112"/>
      <c r="J507" s="112"/>
      <c r="K507" s="112"/>
    </row>
    <row r="508" spans="7:11" ht="12.75">
      <c r="G508" s="62"/>
      <c r="H508" s="112"/>
      <c r="I508" s="112"/>
      <c r="J508" s="112"/>
      <c r="K508" s="112"/>
    </row>
    <row r="509" spans="7:11" ht="12.75">
      <c r="G509" s="62"/>
      <c r="H509" s="112"/>
      <c r="I509" s="112"/>
      <c r="J509" s="112"/>
      <c r="K509" s="112"/>
    </row>
    <row r="510" spans="7:11" ht="12.75">
      <c r="G510" s="62"/>
      <c r="H510" s="112"/>
      <c r="I510" s="112"/>
      <c r="J510" s="112"/>
      <c r="K510" s="112"/>
    </row>
    <row r="511" spans="7:11" ht="12.75">
      <c r="G511" s="62"/>
      <c r="H511" s="112"/>
      <c r="I511" s="112"/>
      <c r="J511" s="112"/>
      <c r="K511" s="112"/>
    </row>
    <row r="512" spans="7:11" ht="12.75">
      <c r="G512" s="62"/>
      <c r="H512" s="112"/>
      <c r="I512" s="112"/>
      <c r="J512" s="112"/>
      <c r="K512" s="112"/>
    </row>
    <row r="513" spans="7:11" ht="12.75">
      <c r="G513" s="62"/>
      <c r="H513" s="112"/>
      <c r="I513" s="112"/>
      <c r="J513" s="112"/>
      <c r="K513" s="112"/>
    </row>
    <row r="514" spans="7:11" ht="12.75">
      <c r="G514" s="62"/>
      <c r="H514" s="112"/>
      <c r="I514" s="112"/>
      <c r="J514" s="112"/>
      <c r="K514" s="112"/>
    </row>
    <row r="515" spans="7:11" ht="12.75">
      <c r="G515" s="62"/>
      <c r="H515" s="112"/>
      <c r="I515" s="112"/>
      <c r="J515" s="112"/>
      <c r="K515" s="112"/>
    </row>
    <row r="516" spans="7:11" ht="12.75">
      <c r="G516" s="62"/>
      <c r="H516" s="112"/>
      <c r="I516" s="112"/>
      <c r="J516" s="112"/>
      <c r="K516" s="112"/>
    </row>
    <row r="517" spans="7:11" ht="12.75">
      <c r="G517" s="62"/>
      <c r="H517" s="112"/>
      <c r="I517" s="112"/>
      <c r="J517" s="112"/>
      <c r="K517" s="112"/>
    </row>
    <row r="518" spans="7:11" ht="12.75">
      <c r="G518" s="62"/>
      <c r="H518" s="112"/>
      <c r="I518" s="112"/>
      <c r="J518" s="112"/>
      <c r="K518" s="112"/>
    </row>
    <row r="519" spans="7:11" ht="12.75">
      <c r="G519" s="62"/>
      <c r="H519" s="112"/>
      <c r="I519" s="112"/>
      <c r="J519" s="112"/>
      <c r="K519" s="112"/>
    </row>
    <row r="520" spans="7:11" ht="12.75">
      <c r="G520" s="62"/>
      <c r="H520" s="112"/>
      <c r="I520" s="112"/>
      <c r="J520" s="112"/>
      <c r="K520" s="112"/>
    </row>
    <row r="521" spans="7:11" ht="12.75">
      <c r="G521" s="62"/>
      <c r="H521" s="112"/>
      <c r="I521" s="112"/>
      <c r="J521" s="112"/>
      <c r="K521" s="112"/>
    </row>
    <row r="522" spans="7:11" ht="12.75">
      <c r="G522" s="62"/>
      <c r="H522" s="112"/>
      <c r="I522" s="112"/>
      <c r="J522" s="112"/>
      <c r="K522" s="112"/>
    </row>
    <row r="523" spans="7:11" ht="12.75">
      <c r="G523" s="62"/>
      <c r="H523" s="112"/>
      <c r="I523" s="112"/>
      <c r="J523" s="112"/>
      <c r="K523" s="112"/>
    </row>
    <row r="524" spans="7:11" ht="12.75">
      <c r="G524" s="62"/>
      <c r="H524" s="112"/>
      <c r="I524" s="112"/>
      <c r="J524" s="112"/>
      <c r="K524" s="112"/>
    </row>
    <row r="525" spans="7:11" ht="12.75">
      <c r="G525" s="62"/>
      <c r="H525" s="112"/>
      <c r="I525" s="112"/>
      <c r="J525" s="112"/>
      <c r="K525" s="112"/>
    </row>
    <row r="526" spans="7:11" ht="12.75">
      <c r="G526" s="62"/>
      <c r="H526" s="112"/>
      <c r="I526" s="112"/>
      <c r="J526" s="112"/>
      <c r="K526" s="112"/>
    </row>
    <row r="527" spans="7:11" ht="12.75">
      <c r="G527" s="62"/>
      <c r="H527" s="112"/>
      <c r="I527" s="112"/>
      <c r="J527" s="112"/>
      <c r="K527" s="112"/>
    </row>
    <row r="528" spans="7:11" ht="12.75">
      <c r="G528" s="62"/>
      <c r="H528" s="112"/>
      <c r="I528" s="112"/>
      <c r="J528" s="112"/>
      <c r="K528" s="112"/>
    </row>
    <row r="529" spans="7:11" ht="12.75">
      <c r="G529" s="62"/>
      <c r="H529" s="112"/>
      <c r="I529" s="112"/>
      <c r="J529" s="112"/>
      <c r="K529" s="112"/>
    </row>
    <row r="530" spans="7:11" ht="12.75">
      <c r="G530" s="62"/>
      <c r="H530" s="112"/>
      <c r="I530" s="112"/>
      <c r="J530" s="112"/>
      <c r="K530" s="112"/>
    </row>
    <row r="531" spans="7:11" ht="12.75">
      <c r="G531" s="62"/>
      <c r="H531" s="112"/>
      <c r="I531" s="112"/>
      <c r="J531" s="112"/>
      <c r="K531" s="112"/>
    </row>
    <row r="532" spans="7:11" ht="12.75">
      <c r="G532" s="62"/>
      <c r="H532" s="112"/>
      <c r="I532" s="112"/>
      <c r="J532" s="112"/>
      <c r="K532" s="112"/>
    </row>
    <row r="533" spans="7:11" ht="12.75">
      <c r="G533" s="62"/>
      <c r="H533" s="112"/>
      <c r="I533" s="112"/>
      <c r="J533" s="112"/>
      <c r="K533" s="112"/>
    </row>
    <row r="534" spans="7:11" ht="12.75">
      <c r="G534" s="62"/>
      <c r="H534" s="112"/>
      <c r="I534" s="112"/>
      <c r="J534" s="112"/>
      <c r="K534" s="112"/>
    </row>
    <row r="535" spans="7:11" ht="12.75">
      <c r="G535" s="62"/>
      <c r="H535" s="112"/>
      <c r="I535" s="112"/>
      <c r="J535" s="112"/>
      <c r="K535" s="112"/>
    </row>
    <row r="536" spans="7:11" ht="12.75">
      <c r="G536" s="62"/>
      <c r="H536" s="112"/>
      <c r="I536" s="112"/>
      <c r="J536" s="112"/>
      <c r="K536" s="112"/>
    </row>
    <row r="537" spans="7:11" ht="12.75">
      <c r="G537" s="62"/>
      <c r="H537" s="112"/>
      <c r="I537" s="112"/>
      <c r="J537" s="112"/>
      <c r="K537" s="112"/>
    </row>
    <row r="538" spans="7:11" ht="12.75">
      <c r="G538" s="62"/>
      <c r="H538" s="112"/>
      <c r="I538" s="112"/>
      <c r="J538" s="112"/>
      <c r="K538" s="112"/>
    </row>
    <row r="539" spans="7:11" ht="12.75">
      <c r="G539" s="62"/>
      <c r="H539" s="112"/>
      <c r="I539" s="112"/>
      <c r="J539" s="112"/>
      <c r="K539" s="112"/>
    </row>
    <row r="540" spans="7:11" ht="12.75">
      <c r="G540" s="62"/>
      <c r="H540" s="112"/>
      <c r="I540" s="112"/>
      <c r="J540" s="112"/>
      <c r="K540" s="112"/>
    </row>
    <row r="541" spans="7:11" ht="12.75">
      <c r="G541" s="62"/>
      <c r="H541" s="112"/>
      <c r="I541" s="112"/>
      <c r="J541" s="112"/>
      <c r="K541" s="112"/>
    </row>
    <row r="542" spans="7:11" ht="12.75">
      <c r="G542" s="62"/>
      <c r="H542" s="112"/>
      <c r="I542" s="112"/>
      <c r="J542" s="112"/>
      <c r="K542" s="112"/>
    </row>
    <row r="543" spans="7:11" ht="12.75">
      <c r="G543" s="62"/>
      <c r="H543" s="112"/>
      <c r="I543" s="112"/>
      <c r="J543" s="112"/>
      <c r="K543" s="112"/>
    </row>
    <row r="544" spans="7:11" ht="12.75">
      <c r="G544" s="62"/>
      <c r="H544" s="112"/>
      <c r="I544" s="112"/>
      <c r="J544" s="112"/>
      <c r="K544" s="112"/>
    </row>
    <row r="545" spans="7:11" ht="12.75">
      <c r="G545" s="62"/>
      <c r="H545" s="112"/>
      <c r="I545" s="112"/>
      <c r="J545" s="112"/>
      <c r="K545" s="112"/>
    </row>
    <row r="546" spans="7:11" ht="12.75">
      <c r="G546" s="62"/>
      <c r="H546" s="112"/>
      <c r="I546" s="112"/>
      <c r="J546" s="112"/>
      <c r="K546" s="112"/>
    </row>
    <row r="547" spans="7:11" ht="12.75">
      <c r="G547" s="62"/>
      <c r="H547" s="112"/>
      <c r="I547" s="112"/>
      <c r="J547" s="112"/>
      <c r="K547" s="112"/>
    </row>
    <row r="548" spans="7:11" ht="12.75">
      <c r="G548" s="62"/>
      <c r="H548" s="112"/>
      <c r="I548" s="112"/>
      <c r="J548" s="112"/>
      <c r="K548" s="112"/>
    </row>
    <row r="549" spans="7:11" ht="12.75">
      <c r="G549" s="62"/>
      <c r="H549" s="112"/>
      <c r="I549" s="112"/>
      <c r="J549" s="112"/>
      <c r="K549" s="112"/>
    </row>
    <row r="550" spans="7:11" ht="12.75">
      <c r="G550" s="62"/>
      <c r="H550" s="112"/>
      <c r="I550" s="112"/>
      <c r="J550" s="112"/>
      <c r="K550" s="112"/>
    </row>
    <row r="551" spans="7:11" ht="12.75">
      <c r="G551" s="62"/>
      <c r="H551" s="112"/>
      <c r="I551" s="112"/>
      <c r="J551" s="112"/>
      <c r="K551" s="112"/>
    </row>
    <row r="552" spans="7:11" ht="12.75">
      <c r="G552" s="62"/>
      <c r="H552" s="112"/>
      <c r="I552" s="112"/>
      <c r="J552" s="112"/>
      <c r="K552" s="112"/>
    </row>
    <row r="553" spans="7:11" ht="12.75">
      <c r="G553" s="62"/>
      <c r="H553" s="112"/>
      <c r="I553" s="112"/>
      <c r="J553" s="112"/>
      <c r="K553" s="112"/>
    </row>
    <row r="554" spans="7:11" ht="12.75">
      <c r="G554" s="62"/>
      <c r="H554" s="112"/>
      <c r="I554" s="112"/>
      <c r="J554" s="112"/>
      <c r="K554" s="112"/>
    </row>
    <row r="555" spans="7:11" ht="12.75">
      <c r="G555" s="62"/>
      <c r="H555" s="112"/>
      <c r="I555" s="112"/>
      <c r="J555" s="112"/>
      <c r="K555" s="112"/>
    </row>
    <row r="556" spans="7:11" ht="12.75">
      <c r="G556" s="62"/>
      <c r="H556" s="112"/>
      <c r="I556" s="112"/>
      <c r="J556" s="112"/>
      <c r="K556" s="112"/>
    </row>
    <row r="557" spans="7:11" ht="12.75">
      <c r="G557" s="62"/>
      <c r="H557" s="112"/>
      <c r="I557" s="112"/>
      <c r="J557" s="112"/>
      <c r="K557" s="112"/>
    </row>
    <row r="558" spans="7:11" ht="12.75">
      <c r="G558" s="62"/>
      <c r="H558" s="112"/>
      <c r="I558" s="112"/>
      <c r="J558" s="112"/>
      <c r="K558" s="112"/>
    </row>
    <row r="559" spans="7:11" ht="12.75">
      <c r="G559" s="62"/>
      <c r="H559" s="112"/>
      <c r="I559" s="112"/>
      <c r="J559" s="112"/>
      <c r="K559" s="112"/>
    </row>
    <row r="560" spans="7:11" ht="12.75">
      <c r="G560" s="62"/>
      <c r="H560" s="112"/>
      <c r="I560" s="112"/>
      <c r="J560" s="112"/>
      <c r="K560" s="112"/>
    </row>
    <row r="561" spans="7:11" ht="12.75">
      <c r="G561" s="62"/>
      <c r="H561" s="112"/>
      <c r="I561" s="112"/>
      <c r="J561" s="112"/>
      <c r="K561" s="112"/>
    </row>
    <row r="562" spans="7:11" ht="12.75">
      <c r="G562" s="62"/>
      <c r="H562" s="112"/>
      <c r="I562" s="112"/>
      <c r="J562" s="112"/>
      <c r="K562" s="112"/>
    </row>
    <row r="563" spans="7:11" ht="12.75">
      <c r="G563" s="62"/>
      <c r="H563" s="112"/>
      <c r="I563" s="112"/>
      <c r="J563" s="112"/>
      <c r="K563" s="112"/>
    </row>
    <row r="564" spans="7:11" ht="12.75">
      <c r="G564" s="62"/>
      <c r="H564" s="112"/>
      <c r="I564" s="112"/>
      <c r="J564" s="112"/>
      <c r="K564" s="112"/>
    </row>
    <row r="565" spans="7:11" ht="12.75">
      <c r="G565" s="62"/>
      <c r="H565" s="112"/>
      <c r="I565" s="112"/>
      <c r="J565" s="112"/>
      <c r="K565" s="112"/>
    </row>
    <row r="566" spans="7:11" ht="12.75">
      <c r="G566" s="62"/>
      <c r="H566" s="112"/>
      <c r="I566" s="112"/>
      <c r="J566" s="112"/>
      <c r="K566" s="112"/>
    </row>
    <row r="567" spans="7:11" ht="12.75">
      <c r="G567" s="62"/>
      <c r="H567" s="112"/>
      <c r="I567" s="112"/>
      <c r="J567" s="112"/>
      <c r="K567" s="112"/>
    </row>
    <row r="568" spans="7:11" ht="12.75">
      <c r="G568" s="62"/>
      <c r="H568" s="112"/>
      <c r="I568" s="112"/>
      <c r="J568" s="112"/>
      <c r="K568" s="112"/>
    </row>
    <row r="569" spans="7:11" ht="12.75">
      <c r="G569" s="62"/>
      <c r="H569" s="112"/>
      <c r="I569" s="112"/>
      <c r="J569" s="112"/>
      <c r="K569" s="112"/>
    </row>
    <row r="570" spans="7:11" ht="12.75">
      <c r="G570" s="62"/>
      <c r="H570" s="112"/>
      <c r="I570" s="112"/>
      <c r="J570" s="112"/>
      <c r="K570" s="112"/>
    </row>
    <row r="571" spans="7:11" ht="12.75">
      <c r="G571" s="62"/>
      <c r="H571" s="112"/>
      <c r="I571" s="112"/>
      <c r="J571" s="112"/>
      <c r="K571" s="112"/>
    </row>
    <row r="572" spans="7:11" ht="12.75">
      <c r="G572" s="62"/>
      <c r="H572" s="112"/>
      <c r="I572" s="112"/>
      <c r="J572" s="112"/>
      <c r="K572" s="112"/>
    </row>
    <row r="573" spans="7:11" ht="12.75">
      <c r="G573" s="62"/>
      <c r="H573" s="112"/>
      <c r="I573" s="112"/>
      <c r="J573" s="112"/>
      <c r="K573" s="112"/>
    </row>
    <row r="574" spans="7:11" ht="12.75">
      <c r="G574" s="62"/>
      <c r="H574" s="112"/>
      <c r="I574" s="112"/>
      <c r="J574" s="112"/>
      <c r="K574" s="112"/>
    </row>
    <row r="575" spans="7:11" ht="12.75">
      <c r="G575" s="62"/>
      <c r="H575" s="112"/>
      <c r="I575" s="112"/>
      <c r="J575" s="112"/>
      <c r="K575" s="112"/>
    </row>
    <row r="576" spans="7:11" ht="12.75">
      <c r="G576" s="62"/>
      <c r="H576" s="112"/>
      <c r="I576" s="112"/>
      <c r="J576" s="112"/>
      <c r="K576" s="112"/>
    </row>
    <row r="577" spans="7:11" ht="12.75">
      <c r="G577" s="62"/>
      <c r="H577" s="112"/>
      <c r="I577" s="112"/>
      <c r="J577" s="112"/>
      <c r="K577" s="112"/>
    </row>
    <row r="578" spans="7:11" ht="12.75">
      <c r="G578" s="62"/>
      <c r="H578" s="112"/>
      <c r="I578" s="112"/>
      <c r="J578" s="112"/>
      <c r="K578" s="112"/>
    </row>
    <row r="579" spans="7:11" ht="12.75">
      <c r="G579" s="62"/>
      <c r="H579" s="112"/>
      <c r="I579" s="112"/>
      <c r="J579" s="112"/>
      <c r="K579" s="112"/>
    </row>
    <row r="580" spans="7:11" ht="12.75">
      <c r="G580" s="62"/>
      <c r="H580" s="112"/>
      <c r="I580" s="112"/>
      <c r="J580" s="112"/>
      <c r="K580" s="112"/>
    </row>
    <row r="581" spans="7:11" ht="12.75">
      <c r="G581" s="62"/>
      <c r="H581" s="112"/>
      <c r="I581" s="112"/>
      <c r="J581" s="112"/>
      <c r="K581" s="112"/>
    </row>
    <row r="582" spans="7:11" ht="12.75">
      <c r="G582" s="62"/>
      <c r="H582" s="112"/>
      <c r="I582" s="112"/>
      <c r="J582" s="112"/>
      <c r="K582" s="112"/>
    </row>
    <row r="583" spans="7:11" ht="12.75">
      <c r="G583" s="62"/>
      <c r="H583" s="112"/>
      <c r="I583" s="112"/>
      <c r="J583" s="112"/>
      <c r="K583" s="112"/>
    </row>
    <row r="584" spans="7:11" ht="12.75">
      <c r="G584" s="62"/>
      <c r="H584" s="112"/>
      <c r="I584" s="112"/>
      <c r="J584" s="112"/>
      <c r="K584" s="112"/>
    </row>
    <row r="585" spans="7:11" ht="12.75">
      <c r="G585" s="62"/>
      <c r="H585" s="112"/>
      <c r="I585" s="112"/>
      <c r="J585" s="112"/>
      <c r="K585" s="112"/>
    </row>
    <row r="586" spans="7:11" ht="12.75">
      <c r="G586" s="62"/>
      <c r="H586" s="112"/>
      <c r="I586" s="112"/>
      <c r="J586" s="112"/>
      <c r="K586" s="112"/>
    </row>
    <row r="587" spans="7:11" ht="12.75">
      <c r="G587" s="62"/>
      <c r="H587" s="112"/>
      <c r="I587" s="112"/>
      <c r="J587" s="112"/>
      <c r="K587" s="112"/>
    </row>
    <row r="588" spans="7:11" ht="12.75">
      <c r="G588" s="62"/>
      <c r="H588" s="112"/>
      <c r="I588" s="112"/>
      <c r="J588" s="112"/>
      <c r="K588" s="112"/>
    </row>
    <row r="589" spans="7:11" ht="12.75">
      <c r="G589" s="62"/>
      <c r="H589" s="112"/>
      <c r="I589" s="112"/>
      <c r="J589" s="112"/>
      <c r="K589" s="112"/>
    </row>
    <row r="590" spans="7:11" ht="12.75">
      <c r="G590" s="62"/>
      <c r="H590" s="112"/>
      <c r="I590" s="112"/>
      <c r="J590" s="112"/>
      <c r="K590" s="112"/>
    </row>
    <row r="591" spans="7:11" ht="12.75">
      <c r="G591" s="62"/>
      <c r="H591" s="112"/>
      <c r="I591" s="112"/>
      <c r="J591" s="112"/>
      <c r="K591" s="112"/>
    </row>
    <row r="592" spans="7:11" ht="12.75">
      <c r="G592" s="62"/>
      <c r="H592" s="112"/>
      <c r="I592" s="112"/>
      <c r="J592" s="112"/>
      <c r="K592" s="112"/>
    </row>
    <row r="593" spans="7:11" ht="12.75">
      <c r="G593" s="62"/>
      <c r="H593" s="112"/>
      <c r="I593" s="112"/>
      <c r="J593" s="112"/>
      <c r="K593" s="112"/>
    </row>
    <row r="594" spans="7:11" ht="12.75">
      <c r="G594" s="62"/>
      <c r="H594" s="112"/>
      <c r="I594" s="112"/>
      <c r="J594" s="112"/>
      <c r="K594" s="112"/>
    </row>
    <row r="595" spans="7:11" ht="12.75">
      <c r="G595" s="62"/>
      <c r="H595" s="112"/>
      <c r="I595" s="112"/>
      <c r="J595" s="112"/>
      <c r="K595" s="112"/>
    </row>
    <row r="596" spans="7:11" ht="12.75">
      <c r="G596" s="62"/>
      <c r="H596" s="112"/>
      <c r="I596" s="112"/>
      <c r="J596" s="112"/>
      <c r="K596" s="112"/>
    </row>
    <row r="597" spans="7:11" ht="12.75">
      <c r="G597" s="62"/>
      <c r="H597" s="112"/>
      <c r="I597" s="112"/>
      <c r="J597" s="112"/>
      <c r="K597" s="112"/>
    </row>
    <row r="598" spans="7:11" ht="12.75">
      <c r="G598" s="62"/>
      <c r="H598" s="112"/>
      <c r="I598" s="112"/>
      <c r="J598" s="112"/>
      <c r="K598" s="112"/>
    </row>
    <row r="599" spans="7:11" ht="12.75">
      <c r="G599" s="62"/>
      <c r="H599" s="112"/>
      <c r="I599" s="112"/>
      <c r="J599" s="112"/>
      <c r="K599" s="112"/>
    </row>
  </sheetData>
  <sheetProtection/>
  <mergeCells count="28">
    <mergeCell ref="C307:G307"/>
    <mergeCell ref="D262:G262"/>
    <mergeCell ref="D305:G305"/>
    <mergeCell ref="C172:C173"/>
    <mergeCell ref="F261:G261"/>
    <mergeCell ref="F1:G1"/>
    <mergeCell ref="F3:G3"/>
    <mergeCell ref="C6:G6"/>
    <mergeCell ref="D2:G2"/>
    <mergeCell ref="F37:G37"/>
    <mergeCell ref="C38:D38"/>
    <mergeCell ref="A40:G40"/>
    <mergeCell ref="D44:D45"/>
    <mergeCell ref="C44:C45"/>
    <mergeCell ref="C226:C228"/>
    <mergeCell ref="C229:C231"/>
    <mergeCell ref="E38:G38"/>
    <mergeCell ref="C174:C175"/>
    <mergeCell ref="C308:G308"/>
    <mergeCell ref="F263:G263"/>
    <mergeCell ref="C264:G264"/>
    <mergeCell ref="F301:G301"/>
    <mergeCell ref="F302:G302"/>
    <mergeCell ref="E303:G303"/>
    <mergeCell ref="C267:G267"/>
    <mergeCell ref="C265:G265"/>
    <mergeCell ref="F304:G304"/>
    <mergeCell ref="C266:G266"/>
  </mergeCells>
  <printOptions horizontalCentered="1"/>
  <pageMargins left="0.1968503937007874" right="0.2755905511811024" top="0.3937007874015748" bottom="0.3937007874015748" header="0.8267716535433072" footer="0.1968503937007874"/>
  <pageSetup fitToHeight="1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codeName="Лист3321211128">
    <pageSetUpPr fitToPage="1"/>
  </sheetPr>
  <dimension ref="A1:K607"/>
  <sheetViews>
    <sheetView view="pageBreakPreview" zoomScale="87" zoomScaleSheetLayoutView="87" zoomScalePageLayoutView="0" workbookViewId="0" topLeftCell="A286">
      <selection activeCell="C16" sqref="C15:G16"/>
    </sheetView>
  </sheetViews>
  <sheetFormatPr defaultColWidth="9.00390625" defaultRowHeight="12.75"/>
  <cols>
    <col min="1" max="1" width="4.25390625" style="0" customWidth="1"/>
    <col min="2" max="2" width="6.00390625" style="57" customWidth="1"/>
    <col min="3" max="3" width="63.375" style="57" customWidth="1"/>
    <col min="4" max="4" width="27.375" style="59" customWidth="1"/>
    <col min="5" max="5" width="15.625" style="60" customWidth="1"/>
    <col min="6" max="6" width="15.00390625" style="62" customWidth="1"/>
    <col min="7" max="7" width="11.625" style="63" customWidth="1"/>
    <col min="8" max="8" width="0.37109375" style="0" customWidth="1"/>
  </cols>
  <sheetData>
    <row r="1" spans="5:8" ht="24.75" customHeight="1">
      <c r="E1" s="2"/>
      <c r="F1" s="205" t="s">
        <v>7</v>
      </c>
      <c r="G1" s="241"/>
      <c r="H1" s="112"/>
    </row>
    <row r="2" spans="4:8" ht="61.5" customHeight="1">
      <c r="D2" s="207" t="s">
        <v>462</v>
      </c>
      <c r="E2" s="208"/>
      <c r="F2" s="208"/>
      <c r="G2" s="208"/>
      <c r="H2" s="112"/>
    </row>
    <row r="3" spans="6:8" ht="12.75" customHeight="1">
      <c r="F3" s="209"/>
      <c r="G3" s="209"/>
      <c r="H3" s="112"/>
    </row>
    <row r="4" spans="7:8" ht="12.75">
      <c r="G4" s="62"/>
      <c r="H4" s="112"/>
    </row>
    <row r="5" spans="7:8" ht="15" customHeight="1">
      <c r="G5" s="62"/>
      <c r="H5" s="112"/>
    </row>
    <row r="6" spans="3:8" ht="30.75" customHeight="1">
      <c r="C6" s="210" t="s">
        <v>497</v>
      </c>
      <c r="D6" s="211"/>
      <c r="E6" s="211"/>
      <c r="F6" s="211"/>
      <c r="G6" s="211"/>
      <c r="H6" s="112"/>
    </row>
    <row r="7" spans="7:8" ht="12.75">
      <c r="G7" s="62"/>
      <c r="H7" s="112"/>
    </row>
    <row r="8" spans="2:7" ht="77.25" customHeight="1">
      <c r="B8" s="64"/>
      <c r="C8" s="162" t="s">
        <v>354</v>
      </c>
      <c r="D8" s="163" t="s">
        <v>355</v>
      </c>
      <c r="E8" s="163" t="s">
        <v>461</v>
      </c>
      <c r="F8" s="162" t="s">
        <v>498</v>
      </c>
      <c r="G8" s="162" t="s">
        <v>356</v>
      </c>
    </row>
    <row r="9" spans="2:7" ht="51.75" customHeight="1">
      <c r="B9" s="64"/>
      <c r="C9" s="18" t="s">
        <v>53</v>
      </c>
      <c r="D9" s="18" t="s">
        <v>272</v>
      </c>
      <c r="E9" s="84">
        <v>495455.6</v>
      </c>
      <c r="F9" s="84">
        <v>296882.8</v>
      </c>
      <c r="G9" s="167">
        <f>F9/E9*100</f>
        <v>59.92117154392845</v>
      </c>
    </row>
    <row r="10" spans="2:7" ht="49.5" customHeight="1">
      <c r="B10" s="64"/>
      <c r="C10" s="18" t="s">
        <v>357</v>
      </c>
      <c r="D10" s="18" t="s">
        <v>48</v>
      </c>
      <c r="E10" s="84">
        <v>1697677.2</v>
      </c>
      <c r="F10" s="84">
        <v>1150988.7</v>
      </c>
      <c r="G10" s="167">
        <f>F10/E10*100</f>
        <v>67.79785344351681</v>
      </c>
    </row>
    <row r="11" spans="2:7" ht="30.75" customHeight="1">
      <c r="B11" s="64"/>
      <c r="C11" s="168" t="s">
        <v>210</v>
      </c>
      <c r="D11" s="168"/>
      <c r="E11" s="84">
        <f>SUM(E9:E10)</f>
        <v>2193132.8</v>
      </c>
      <c r="F11" s="84">
        <f>SUM(F9:F10)</f>
        <v>1447871.5</v>
      </c>
      <c r="G11" s="167">
        <f>F11/E11*100</f>
        <v>66.01841438876845</v>
      </c>
    </row>
    <row r="12" spans="7:9" ht="12.75">
      <c r="G12" s="62"/>
      <c r="H12" s="112"/>
      <c r="I12" s="112"/>
    </row>
    <row r="13" spans="7:9" ht="12.75">
      <c r="G13" s="62"/>
      <c r="H13" s="112"/>
      <c r="I13" s="112"/>
    </row>
    <row r="14" spans="3:9" ht="13.5">
      <c r="C14" s="20"/>
      <c r="G14" s="62"/>
      <c r="H14" s="112"/>
      <c r="I14" s="112"/>
    </row>
    <row r="15" spans="7:9" ht="12.75">
      <c r="G15" s="62"/>
      <c r="H15" s="112"/>
      <c r="I15" s="112"/>
    </row>
    <row r="16" spans="3:9" ht="15" customHeight="1">
      <c r="C16" s="159"/>
      <c r="F16" s="148"/>
      <c r="G16" s="62"/>
      <c r="H16" s="112"/>
      <c r="I16" s="112"/>
    </row>
    <row r="17" spans="7:9" ht="12.75">
      <c r="G17" s="62"/>
      <c r="H17" s="112"/>
      <c r="I17" s="112"/>
    </row>
    <row r="18" spans="7:9" ht="12.75">
      <c r="G18" s="62"/>
      <c r="H18" s="112"/>
      <c r="I18" s="112"/>
    </row>
    <row r="19" spans="7:9" ht="15.75" customHeight="1">
      <c r="G19" s="62"/>
      <c r="H19" s="112"/>
      <c r="I19" s="112"/>
    </row>
    <row r="20" spans="7:9" ht="12.75">
      <c r="G20" s="62"/>
      <c r="H20" s="112"/>
      <c r="I20" s="112"/>
    </row>
    <row r="21" spans="7:9" ht="12.75">
      <c r="G21" s="62"/>
      <c r="H21" s="112"/>
      <c r="I21" s="112"/>
    </row>
    <row r="22" spans="7:9" ht="12.75">
      <c r="G22" s="62"/>
      <c r="H22" s="112"/>
      <c r="I22" s="112"/>
    </row>
    <row r="23" spans="7:9" ht="12.75">
      <c r="G23" s="62"/>
      <c r="H23" s="112"/>
      <c r="I23" s="112"/>
    </row>
    <row r="24" spans="7:9" ht="12.75">
      <c r="G24" s="62"/>
      <c r="H24" s="112"/>
      <c r="I24" s="112"/>
    </row>
    <row r="25" spans="7:9" ht="12.75" customHeight="1">
      <c r="G25" s="62"/>
      <c r="H25" s="112"/>
      <c r="I25" s="112"/>
    </row>
    <row r="26" spans="7:9" ht="12.75" customHeight="1">
      <c r="G26" s="62"/>
      <c r="H26" s="112"/>
      <c r="I26" s="112"/>
    </row>
    <row r="27" spans="7:9" ht="12.75">
      <c r="G27" s="62"/>
      <c r="H27" s="112"/>
      <c r="I27" s="112"/>
    </row>
    <row r="28" spans="7:9" ht="10.5" customHeight="1">
      <c r="G28" s="62"/>
      <c r="H28" s="112"/>
      <c r="I28" s="112"/>
    </row>
    <row r="29" spans="7:9" ht="13.5" customHeight="1">
      <c r="G29" s="62"/>
      <c r="H29" s="112"/>
      <c r="I29" s="112"/>
    </row>
    <row r="30" spans="7:9" ht="14.25" customHeight="1">
      <c r="G30" s="62"/>
      <c r="H30" s="112"/>
      <c r="I30" s="112"/>
    </row>
    <row r="31" spans="7:9" ht="12.75">
      <c r="G31" s="62"/>
      <c r="H31" s="112"/>
      <c r="I31" s="112"/>
    </row>
    <row r="32" spans="7:9" ht="44.25" customHeight="1">
      <c r="G32" s="62"/>
      <c r="H32" s="112"/>
      <c r="I32" s="112"/>
    </row>
    <row r="33" spans="7:9" ht="13.5" customHeight="1">
      <c r="G33" s="62"/>
      <c r="H33" s="112"/>
      <c r="I33" s="112"/>
    </row>
    <row r="34" spans="7:9" ht="312" customHeight="1">
      <c r="G34" s="62"/>
      <c r="H34" s="112"/>
      <c r="I34" s="112"/>
    </row>
    <row r="35" spans="7:9" ht="322.5" customHeight="1">
      <c r="G35" s="62"/>
      <c r="H35" s="112"/>
      <c r="I35" s="112"/>
    </row>
    <row r="36" spans="7:9" ht="38.25" customHeight="1">
      <c r="G36" s="62"/>
      <c r="H36" s="112"/>
      <c r="I36" s="112"/>
    </row>
    <row r="37" spans="3:8" ht="20.25" customHeight="1">
      <c r="C37" s="65"/>
      <c r="E37" s="2"/>
      <c r="F37" s="205" t="s">
        <v>256</v>
      </c>
      <c r="G37" s="241"/>
      <c r="H37" s="112"/>
    </row>
    <row r="38" spans="3:8" ht="32.25" customHeight="1">
      <c r="C38" s="212"/>
      <c r="D38" s="212"/>
      <c r="E38" s="207" t="s">
        <v>478</v>
      </c>
      <c r="F38" s="213"/>
      <c r="G38" s="213"/>
      <c r="H38" s="112"/>
    </row>
    <row r="39" spans="3:7" ht="6.75" customHeight="1">
      <c r="C39" s="65"/>
      <c r="D39" s="29"/>
      <c r="E39" s="66"/>
      <c r="F39" s="67"/>
      <c r="G39" s="68"/>
    </row>
    <row r="40" spans="1:7" ht="27.75" customHeight="1">
      <c r="A40" s="214" t="s">
        <v>499</v>
      </c>
      <c r="B40" s="240"/>
      <c r="C40" s="240"/>
      <c r="D40" s="240"/>
      <c r="E40" s="240"/>
      <c r="F40" s="240"/>
      <c r="G40" s="240"/>
    </row>
    <row r="41" spans="3:8" ht="15" customHeight="1">
      <c r="C41" s="69"/>
      <c r="D41" s="70"/>
      <c r="E41" s="71"/>
      <c r="F41" s="72"/>
      <c r="G41" s="72"/>
      <c r="H41" s="112"/>
    </row>
    <row r="42" spans="3:7" ht="21.75" customHeight="1" hidden="1">
      <c r="C42" s="6"/>
      <c r="D42" s="30"/>
      <c r="E42" s="73"/>
      <c r="F42" s="6"/>
      <c r="G42" s="74"/>
    </row>
    <row r="43" spans="3:7" ht="4.5" customHeight="1" hidden="1">
      <c r="C43" s="65"/>
      <c r="D43" s="28"/>
      <c r="E43" s="71"/>
      <c r="F43" s="65"/>
      <c r="G43" s="75"/>
    </row>
    <row r="44" spans="2:7" ht="48" customHeight="1">
      <c r="B44" s="64"/>
      <c r="C44" s="216" t="s">
        <v>270</v>
      </c>
      <c r="D44" s="218" t="s">
        <v>271</v>
      </c>
      <c r="E44" s="163" t="s">
        <v>463</v>
      </c>
      <c r="F44" s="162" t="s">
        <v>500</v>
      </c>
      <c r="G44" s="161" t="s">
        <v>356</v>
      </c>
    </row>
    <row r="45" spans="2:7" ht="14.25" customHeight="1" hidden="1">
      <c r="B45" s="64"/>
      <c r="C45" s="217"/>
      <c r="D45" s="219"/>
      <c r="E45" s="77"/>
      <c r="F45" s="76"/>
      <c r="G45" s="76"/>
    </row>
    <row r="46" spans="2:7" ht="18" customHeight="1">
      <c r="B46" s="64"/>
      <c r="C46" s="36">
        <v>1</v>
      </c>
      <c r="D46" s="31">
        <v>2</v>
      </c>
      <c r="E46" s="78">
        <v>3</v>
      </c>
      <c r="F46" s="79">
        <v>5</v>
      </c>
      <c r="G46" s="79">
        <v>6</v>
      </c>
    </row>
    <row r="47" spans="2:7" ht="21.75" customHeight="1">
      <c r="B47" s="80"/>
      <c r="C47" s="165" t="s">
        <v>54</v>
      </c>
      <c r="D47" s="32"/>
      <c r="E47" s="170">
        <f>E48+E167</f>
        <v>2193132.8000000003</v>
      </c>
      <c r="F47" s="170">
        <f>F48+F167</f>
        <v>1447871.5000000005</v>
      </c>
      <c r="G47" s="81">
        <f aca="true" t="shared" si="0" ref="G47:G87">F47/E47*100</f>
        <v>66.01841438876845</v>
      </c>
    </row>
    <row r="48" spans="2:7" ht="22.5" customHeight="1">
      <c r="B48" s="82" t="s">
        <v>19</v>
      </c>
      <c r="C48" s="164" t="s">
        <v>53</v>
      </c>
      <c r="D48" s="8"/>
      <c r="E48" s="171">
        <f>E49+E98</f>
        <v>495455.6</v>
      </c>
      <c r="F48" s="171">
        <f>F49+F98</f>
        <v>296882.80000000005</v>
      </c>
      <c r="G48" s="83">
        <f t="shared" si="0"/>
        <v>59.921171543928466</v>
      </c>
    </row>
    <row r="49" spans="2:7" ht="21.75" customHeight="1">
      <c r="B49" s="82" t="s">
        <v>20</v>
      </c>
      <c r="C49" s="164" t="s">
        <v>273</v>
      </c>
      <c r="D49" s="8"/>
      <c r="E49" s="171">
        <f>E50+E56+E62+E67+E75+E80</f>
        <v>439113</v>
      </c>
      <c r="F49" s="171">
        <f>F50+F56+F62+F67+F75+F80</f>
        <v>246531.00000000003</v>
      </c>
      <c r="G49" s="83">
        <f t="shared" si="0"/>
        <v>56.142951814225505</v>
      </c>
    </row>
    <row r="50" spans="2:7" ht="15.75" customHeight="1">
      <c r="B50" s="64" t="s">
        <v>21</v>
      </c>
      <c r="C50" s="139" t="s">
        <v>274</v>
      </c>
      <c r="D50" s="187" t="s">
        <v>275</v>
      </c>
      <c r="E50" s="172">
        <f>E51</f>
        <v>260225</v>
      </c>
      <c r="F50" s="172">
        <f>F51</f>
        <v>166376.1</v>
      </c>
      <c r="G50" s="84">
        <f t="shared" si="0"/>
        <v>63.93547891247958</v>
      </c>
    </row>
    <row r="51" spans="2:7" ht="13.5" customHeight="1">
      <c r="B51" s="64"/>
      <c r="C51" s="10" t="s">
        <v>276</v>
      </c>
      <c r="D51" s="187" t="s">
        <v>277</v>
      </c>
      <c r="E51" s="172">
        <f>E52+E53+E54+E55</f>
        <v>260225</v>
      </c>
      <c r="F51" s="172">
        <f>F52+F53+F54+F55</f>
        <v>166376.1</v>
      </c>
      <c r="G51" s="84">
        <f t="shared" si="0"/>
        <v>63.93547891247958</v>
      </c>
    </row>
    <row r="52" spans="2:7" ht="50.25" customHeight="1">
      <c r="B52" s="64"/>
      <c r="C52" s="22" t="s">
        <v>359</v>
      </c>
      <c r="D52" s="26" t="s">
        <v>296</v>
      </c>
      <c r="E52" s="169">
        <v>255773.8</v>
      </c>
      <c r="F52" s="169">
        <v>163198</v>
      </c>
      <c r="G52" s="58">
        <f t="shared" si="0"/>
        <v>63.80559697670364</v>
      </c>
    </row>
    <row r="53" spans="2:7" ht="75.75" customHeight="1">
      <c r="B53" s="64"/>
      <c r="C53" s="22" t="s">
        <v>360</v>
      </c>
      <c r="D53" s="26" t="s">
        <v>278</v>
      </c>
      <c r="E53" s="169">
        <v>1050</v>
      </c>
      <c r="F53" s="169">
        <v>784</v>
      </c>
      <c r="G53" s="58">
        <f t="shared" si="0"/>
        <v>74.66666666666667</v>
      </c>
    </row>
    <row r="54" spans="2:7" ht="36.75" customHeight="1">
      <c r="B54" s="64"/>
      <c r="C54" s="22" t="s">
        <v>245</v>
      </c>
      <c r="D54" s="26" t="s">
        <v>279</v>
      </c>
      <c r="E54" s="169">
        <v>1801.2</v>
      </c>
      <c r="F54" s="169">
        <v>1803</v>
      </c>
      <c r="G54" s="58">
        <f t="shared" si="0"/>
        <v>100.09993337774816</v>
      </c>
    </row>
    <row r="55" spans="2:7" ht="63.75" customHeight="1">
      <c r="B55" s="64"/>
      <c r="C55" s="22" t="s">
        <v>361</v>
      </c>
      <c r="D55" s="26" t="s">
        <v>280</v>
      </c>
      <c r="E55" s="169">
        <v>1600</v>
      </c>
      <c r="F55" s="169">
        <v>591.1</v>
      </c>
      <c r="G55" s="58">
        <f t="shared" si="0"/>
        <v>36.94375</v>
      </c>
    </row>
    <row r="56" spans="2:7" ht="26.25" customHeight="1">
      <c r="B56" s="64" t="s">
        <v>22</v>
      </c>
      <c r="C56" s="39" t="s">
        <v>246</v>
      </c>
      <c r="D56" s="188" t="s">
        <v>247</v>
      </c>
      <c r="E56" s="121">
        <f>E57</f>
        <v>9535</v>
      </c>
      <c r="F56" s="121">
        <f>F57</f>
        <v>6291.7</v>
      </c>
      <c r="G56" s="122">
        <f t="shared" si="0"/>
        <v>65.98531725222863</v>
      </c>
    </row>
    <row r="57" spans="2:7" ht="22.5" customHeight="1">
      <c r="B57" s="64"/>
      <c r="C57" s="39" t="s">
        <v>281</v>
      </c>
      <c r="D57" s="188" t="s">
        <v>282</v>
      </c>
      <c r="E57" s="121">
        <f>SUM(E58:E61)</f>
        <v>9535</v>
      </c>
      <c r="F57" s="121">
        <f>SUM(F58:F61)</f>
        <v>6291.7</v>
      </c>
      <c r="G57" s="122">
        <f t="shared" si="0"/>
        <v>65.98531725222863</v>
      </c>
    </row>
    <row r="58" spans="2:7" ht="49.5" customHeight="1">
      <c r="B58" s="64"/>
      <c r="C58" s="120" t="s">
        <v>362</v>
      </c>
      <c r="D58" s="27" t="s">
        <v>248</v>
      </c>
      <c r="E58" s="86">
        <v>4400</v>
      </c>
      <c r="F58" s="86">
        <v>2933.2</v>
      </c>
      <c r="G58" s="124">
        <f t="shared" si="0"/>
        <v>66.66363636363636</v>
      </c>
    </row>
    <row r="59" spans="2:7" ht="64.5" customHeight="1">
      <c r="B59" s="64"/>
      <c r="C59" s="120" t="s">
        <v>363</v>
      </c>
      <c r="D59" s="27" t="s">
        <v>249</v>
      </c>
      <c r="E59" s="86">
        <v>32</v>
      </c>
      <c r="F59" s="86">
        <v>20.3</v>
      </c>
      <c r="G59" s="124">
        <f t="shared" si="0"/>
        <v>63.4375</v>
      </c>
    </row>
    <row r="60" spans="2:7" ht="51" customHeight="1">
      <c r="B60" s="64"/>
      <c r="C60" s="120" t="s">
        <v>364</v>
      </c>
      <c r="D60" s="27" t="s">
        <v>250</v>
      </c>
      <c r="E60" s="86">
        <v>5743</v>
      </c>
      <c r="F60" s="86">
        <v>3911.2</v>
      </c>
      <c r="G60" s="124">
        <f t="shared" si="0"/>
        <v>68.10377851297231</v>
      </c>
    </row>
    <row r="61" spans="2:7" ht="52.5" customHeight="1">
      <c r="B61" s="64"/>
      <c r="C61" s="120" t="s">
        <v>365</v>
      </c>
      <c r="D61" s="27" t="s">
        <v>251</v>
      </c>
      <c r="E61" s="86">
        <v>-640</v>
      </c>
      <c r="F61" s="86">
        <v>-573</v>
      </c>
      <c r="G61" s="124">
        <f t="shared" si="0"/>
        <v>89.53125</v>
      </c>
    </row>
    <row r="62" spans="2:7" ht="14.25" customHeight="1">
      <c r="B62" s="64" t="s">
        <v>23</v>
      </c>
      <c r="C62" s="9" t="s">
        <v>284</v>
      </c>
      <c r="D62" s="189" t="s">
        <v>285</v>
      </c>
      <c r="E62" s="172">
        <f>E63+E64+E65+E66</f>
        <v>58686</v>
      </c>
      <c r="F62" s="172">
        <f>F63+F64+F65+F66</f>
        <v>37075.200000000004</v>
      </c>
      <c r="G62" s="84">
        <f t="shared" si="0"/>
        <v>63.17554442286065</v>
      </c>
    </row>
    <row r="63" spans="2:7" ht="15.75" customHeight="1">
      <c r="B63" s="64"/>
      <c r="C63" s="3" t="s">
        <v>366</v>
      </c>
      <c r="D63" s="26" t="s">
        <v>367</v>
      </c>
      <c r="E63" s="169">
        <v>14116.3</v>
      </c>
      <c r="F63" s="169">
        <v>11483</v>
      </c>
      <c r="G63" s="58">
        <f t="shared" si="0"/>
        <v>81.34567840014735</v>
      </c>
    </row>
    <row r="64" spans="2:7" ht="15.75" customHeight="1">
      <c r="B64" s="64"/>
      <c r="C64" s="138" t="s">
        <v>286</v>
      </c>
      <c r="D64" s="26" t="s">
        <v>287</v>
      </c>
      <c r="E64" s="86">
        <v>44484</v>
      </c>
      <c r="F64" s="124">
        <v>25399.4</v>
      </c>
      <c r="G64" s="58">
        <f t="shared" si="0"/>
        <v>57.09783292869347</v>
      </c>
    </row>
    <row r="65" spans="2:7" ht="12.75" customHeight="1">
      <c r="B65" s="64"/>
      <c r="C65" s="138" t="s">
        <v>368</v>
      </c>
      <c r="D65" s="26" t="s">
        <v>288</v>
      </c>
      <c r="E65" s="86">
        <v>-11.3</v>
      </c>
      <c r="F65" s="86">
        <v>24.4</v>
      </c>
      <c r="G65" s="58">
        <f t="shared" si="0"/>
        <v>-215.929203539823</v>
      </c>
    </row>
    <row r="66" spans="2:7" ht="25.5" customHeight="1">
      <c r="B66" s="64"/>
      <c r="C66" s="138" t="s">
        <v>369</v>
      </c>
      <c r="D66" s="26" t="s">
        <v>370</v>
      </c>
      <c r="E66" s="86">
        <v>97</v>
      </c>
      <c r="F66" s="169">
        <v>168.4</v>
      </c>
      <c r="G66" s="58">
        <f t="shared" si="0"/>
        <v>173.60824742268042</v>
      </c>
    </row>
    <row r="67" spans="2:7" ht="13.5" customHeight="1">
      <c r="B67" s="64" t="s">
        <v>24</v>
      </c>
      <c r="C67" s="139" t="s">
        <v>289</v>
      </c>
      <c r="D67" s="189" t="s">
        <v>290</v>
      </c>
      <c r="E67" s="172">
        <f>E68+E70</f>
        <v>101967</v>
      </c>
      <c r="F67" s="172">
        <f>F68+F70</f>
        <v>29459</v>
      </c>
      <c r="G67" s="84">
        <f t="shared" si="0"/>
        <v>28.890719546519954</v>
      </c>
    </row>
    <row r="68" spans="2:7" s="2" customFormat="1" ht="14.25" customHeight="1">
      <c r="B68" s="85"/>
      <c r="C68" s="133" t="s">
        <v>371</v>
      </c>
      <c r="D68" s="26" t="s">
        <v>291</v>
      </c>
      <c r="E68" s="169">
        <f>E69</f>
        <v>47967</v>
      </c>
      <c r="F68" s="169">
        <f>F69</f>
        <v>4629.9</v>
      </c>
      <c r="G68" s="58">
        <f t="shared" si="0"/>
        <v>9.652260929388955</v>
      </c>
    </row>
    <row r="69" spans="2:7" ht="25.5" customHeight="1">
      <c r="B69" s="64"/>
      <c r="C69" s="133" t="s">
        <v>292</v>
      </c>
      <c r="D69" s="26" t="s">
        <v>293</v>
      </c>
      <c r="E69" s="86">
        <v>47967</v>
      </c>
      <c r="F69" s="86">
        <v>4629.9</v>
      </c>
      <c r="G69" s="58">
        <f t="shared" si="0"/>
        <v>9.652260929388955</v>
      </c>
    </row>
    <row r="70" spans="2:7" ht="15" customHeight="1">
      <c r="B70" s="64"/>
      <c r="C70" s="133" t="s">
        <v>294</v>
      </c>
      <c r="D70" s="26" t="s">
        <v>295</v>
      </c>
      <c r="E70" s="169">
        <f>E72+E73</f>
        <v>54000</v>
      </c>
      <c r="F70" s="169">
        <f>F72+F73</f>
        <v>24829.100000000002</v>
      </c>
      <c r="G70" s="58">
        <f t="shared" si="0"/>
        <v>45.979814814814816</v>
      </c>
    </row>
    <row r="71" spans="2:7" ht="15.75" customHeight="1">
      <c r="B71" s="64"/>
      <c r="C71" s="133" t="s">
        <v>215</v>
      </c>
      <c r="D71" s="26" t="s">
        <v>214</v>
      </c>
      <c r="E71" s="169">
        <f>E72</f>
        <v>23112</v>
      </c>
      <c r="F71" s="169">
        <f>F72</f>
        <v>21745.4</v>
      </c>
      <c r="G71" s="58">
        <f t="shared" si="0"/>
        <v>94.08705434406369</v>
      </c>
    </row>
    <row r="72" spans="2:7" ht="26.25" customHeight="1">
      <c r="B72" s="64"/>
      <c r="C72" s="120" t="s">
        <v>217</v>
      </c>
      <c r="D72" s="26" t="s">
        <v>216</v>
      </c>
      <c r="E72" s="86">
        <v>23112</v>
      </c>
      <c r="F72" s="86">
        <v>21745.4</v>
      </c>
      <c r="G72" s="58">
        <f t="shared" si="0"/>
        <v>94.08705434406369</v>
      </c>
    </row>
    <row r="73" spans="2:7" ht="16.5" customHeight="1">
      <c r="B73" s="64"/>
      <c r="C73" s="120" t="s">
        <v>219</v>
      </c>
      <c r="D73" s="26" t="s">
        <v>218</v>
      </c>
      <c r="E73" s="86">
        <f>E74</f>
        <v>30888</v>
      </c>
      <c r="F73" s="86">
        <f>F74</f>
        <v>3083.7</v>
      </c>
      <c r="G73" s="58">
        <f t="shared" si="0"/>
        <v>9.983488733488732</v>
      </c>
    </row>
    <row r="74" spans="2:7" ht="27" customHeight="1">
      <c r="B74" s="64"/>
      <c r="C74" s="120" t="s">
        <v>221</v>
      </c>
      <c r="D74" s="26" t="s">
        <v>220</v>
      </c>
      <c r="E74" s="86">
        <v>30888</v>
      </c>
      <c r="F74" s="86">
        <v>3083.7</v>
      </c>
      <c r="G74" s="58">
        <f t="shared" si="0"/>
        <v>9.983488733488732</v>
      </c>
    </row>
    <row r="75" spans="2:7" ht="13.5" customHeight="1">
      <c r="B75" s="64" t="s">
        <v>25</v>
      </c>
      <c r="C75" s="9" t="s">
        <v>195</v>
      </c>
      <c r="D75" s="189" t="s">
        <v>196</v>
      </c>
      <c r="E75" s="172">
        <f>E76+E78</f>
        <v>8700</v>
      </c>
      <c r="F75" s="172">
        <f>F76+F78</f>
        <v>7329</v>
      </c>
      <c r="G75" s="84">
        <f t="shared" si="0"/>
        <v>84.24137931034483</v>
      </c>
    </row>
    <row r="76" spans="2:7" ht="23.25" customHeight="1">
      <c r="B76" s="64"/>
      <c r="C76" s="133" t="s">
        <v>197</v>
      </c>
      <c r="D76" s="26" t="s">
        <v>198</v>
      </c>
      <c r="E76" s="169">
        <f>E77</f>
        <v>8600</v>
      </c>
      <c r="F76" s="169">
        <f>F77</f>
        <v>7254</v>
      </c>
      <c r="G76" s="58">
        <f t="shared" si="0"/>
        <v>84.34883720930233</v>
      </c>
    </row>
    <row r="77" spans="2:7" ht="38.25" customHeight="1">
      <c r="B77" s="64"/>
      <c r="C77" s="133" t="s">
        <v>372</v>
      </c>
      <c r="D77" s="26" t="s">
        <v>199</v>
      </c>
      <c r="E77" s="86">
        <v>8600</v>
      </c>
      <c r="F77" s="86">
        <v>7254</v>
      </c>
      <c r="G77" s="58">
        <f t="shared" si="0"/>
        <v>84.34883720930233</v>
      </c>
    </row>
    <row r="78" spans="2:7" ht="27" customHeight="1">
      <c r="B78" s="64"/>
      <c r="C78" s="140" t="s">
        <v>200</v>
      </c>
      <c r="D78" s="26" t="s">
        <v>302</v>
      </c>
      <c r="E78" s="169">
        <f>E79</f>
        <v>100</v>
      </c>
      <c r="F78" s="169">
        <f>F79</f>
        <v>75</v>
      </c>
      <c r="G78" s="58">
        <f t="shared" si="0"/>
        <v>75</v>
      </c>
    </row>
    <row r="79" spans="2:7" ht="28.5" customHeight="1">
      <c r="B79" s="64"/>
      <c r="C79" s="141" t="s">
        <v>321</v>
      </c>
      <c r="D79" s="26" t="s">
        <v>322</v>
      </c>
      <c r="E79" s="86">
        <v>100</v>
      </c>
      <c r="F79" s="86">
        <v>75</v>
      </c>
      <c r="G79" s="58">
        <f t="shared" si="0"/>
        <v>75</v>
      </c>
    </row>
    <row r="80" spans="2:7" ht="22.5" customHeight="1">
      <c r="B80" s="64" t="s">
        <v>26</v>
      </c>
      <c r="C80" s="9" t="s">
        <v>323</v>
      </c>
      <c r="D80" s="189" t="s">
        <v>324</v>
      </c>
      <c r="E80" s="172">
        <f>E81+E82+E85+E89+E93+E97</f>
        <v>0</v>
      </c>
      <c r="F80" s="172">
        <f>F81+F82+F85+F89+F93+F97</f>
        <v>0</v>
      </c>
      <c r="G80" s="84">
        <v>0</v>
      </c>
    </row>
    <row r="81" spans="2:7" ht="26.25" customHeight="1" hidden="1">
      <c r="B81" s="64"/>
      <c r="C81" s="3" t="s">
        <v>325</v>
      </c>
      <c r="D81" s="26" t="s">
        <v>326</v>
      </c>
      <c r="E81" s="169"/>
      <c r="F81" s="169"/>
      <c r="G81" s="58">
        <v>0</v>
      </c>
    </row>
    <row r="82" spans="2:7" ht="0.75" customHeight="1" hidden="1">
      <c r="B82" s="64"/>
      <c r="C82" s="3" t="s">
        <v>327</v>
      </c>
      <c r="D82" s="26" t="s">
        <v>328</v>
      </c>
      <c r="E82" s="169">
        <f>E83</f>
        <v>0</v>
      </c>
      <c r="F82" s="169">
        <f>F83</f>
        <v>0</v>
      </c>
      <c r="G82" s="58">
        <v>0</v>
      </c>
    </row>
    <row r="83" spans="2:7" ht="15.75" customHeight="1" hidden="1">
      <c r="B83" s="64"/>
      <c r="C83" s="3" t="s">
        <v>329</v>
      </c>
      <c r="D83" s="26" t="s">
        <v>330</v>
      </c>
      <c r="E83" s="169">
        <f>E84</f>
        <v>0</v>
      </c>
      <c r="F83" s="169">
        <f>F84</f>
        <v>0</v>
      </c>
      <c r="G83" s="58" t="e">
        <f t="shared" si="0"/>
        <v>#DIV/0!</v>
      </c>
    </row>
    <row r="84" spans="2:7" ht="15" customHeight="1" hidden="1">
      <c r="B84" s="64"/>
      <c r="C84" s="3" t="s">
        <v>331</v>
      </c>
      <c r="D84" s="26" t="s">
        <v>332</v>
      </c>
      <c r="E84" s="169"/>
      <c r="F84" s="169">
        <v>0</v>
      </c>
      <c r="G84" s="58" t="e">
        <f t="shared" si="0"/>
        <v>#DIV/0!</v>
      </c>
    </row>
    <row r="85" spans="2:7" ht="12" customHeight="1" hidden="1">
      <c r="B85" s="64"/>
      <c r="C85" s="4" t="s">
        <v>15</v>
      </c>
      <c r="D85" s="26" t="s">
        <v>10</v>
      </c>
      <c r="E85" s="169">
        <f>E86+E87+E88</f>
        <v>0</v>
      </c>
      <c r="F85" s="169">
        <f>F86+F87+F88</f>
        <v>0</v>
      </c>
      <c r="G85" s="58">
        <v>0</v>
      </c>
    </row>
    <row r="86" spans="2:7" ht="13.5" customHeight="1" hidden="1">
      <c r="B86" s="64"/>
      <c r="C86" s="3" t="s">
        <v>333</v>
      </c>
      <c r="D86" s="26" t="s">
        <v>334</v>
      </c>
      <c r="E86" s="169"/>
      <c r="F86" s="169"/>
      <c r="G86" s="58">
        <v>0</v>
      </c>
    </row>
    <row r="87" spans="2:7" ht="16.5" customHeight="1" hidden="1">
      <c r="B87" s="64"/>
      <c r="C87" s="3" t="s">
        <v>335</v>
      </c>
      <c r="D87" s="26" t="s">
        <v>8</v>
      </c>
      <c r="E87" s="169"/>
      <c r="F87" s="169"/>
      <c r="G87" s="58" t="e">
        <f t="shared" si="0"/>
        <v>#DIV/0!</v>
      </c>
    </row>
    <row r="88" spans="2:7" ht="23.25" customHeight="1" hidden="1">
      <c r="B88" s="64"/>
      <c r="C88" s="4" t="s">
        <v>253</v>
      </c>
      <c r="D88" s="26" t="s">
        <v>9</v>
      </c>
      <c r="E88" s="169"/>
      <c r="F88" s="169"/>
      <c r="G88" s="58">
        <v>0</v>
      </c>
    </row>
    <row r="89" spans="2:7" ht="23.25" customHeight="1" hidden="1">
      <c r="B89" s="64"/>
      <c r="C89" s="3" t="s">
        <v>336</v>
      </c>
      <c r="D89" s="26" t="s">
        <v>337</v>
      </c>
      <c r="E89" s="169">
        <f>E90+E91</f>
        <v>0</v>
      </c>
      <c r="F89" s="169">
        <f>F90+F91</f>
        <v>0</v>
      </c>
      <c r="G89" s="58"/>
    </row>
    <row r="90" spans="2:7" ht="24" customHeight="1" hidden="1">
      <c r="B90" s="64"/>
      <c r="C90" s="3" t="s">
        <v>338</v>
      </c>
      <c r="D90" s="26" t="s">
        <v>339</v>
      </c>
      <c r="E90" s="169">
        <v>0</v>
      </c>
      <c r="F90" s="169">
        <v>0</v>
      </c>
      <c r="G90" s="58"/>
    </row>
    <row r="91" spans="2:7" ht="24.75" customHeight="1" hidden="1">
      <c r="B91" s="64"/>
      <c r="C91" s="3" t="s">
        <v>340</v>
      </c>
      <c r="D91" s="26" t="s">
        <v>341</v>
      </c>
      <c r="E91" s="169"/>
      <c r="F91" s="169"/>
      <c r="G91" s="58"/>
    </row>
    <row r="92" spans="2:7" ht="26.25" customHeight="1" hidden="1">
      <c r="B92" s="64"/>
      <c r="C92" s="3" t="s">
        <v>342</v>
      </c>
      <c r="D92" s="26" t="s">
        <v>343</v>
      </c>
      <c r="E92" s="169"/>
      <c r="F92" s="169"/>
      <c r="G92" s="58"/>
    </row>
    <row r="93" spans="2:7" ht="28.5" customHeight="1" hidden="1">
      <c r="B93" s="64"/>
      <c r="C93" s="3" t="s">
        <v>191</v>
      </c>
      <c r="D93" s="26" t="s">
        <v>192</v>
      </c>
      <c r="E93" s="169">
        <f>E94+E95+E96</f>
        <v>0</v>
      </c>
      <c r="F93" s="169">
        <f>F94+F95+F96</f>
        <v>0</v>
      </c>
      <c r="G93" s="58"/>
    </row>
    <row r="94" spans="2:7" ht="24.75" customHeight="1" hidden="1">
      <c r="B94" s="64"/>
      <c r="C94" s="3" t="s">
        <v>193</v>
      </c>
      <c r="D94" s="26" t="s">
        <v>194</v>
      </c>
      <c r="E94" s="169"/>
      <c r="F94" s="169"/>
      <c r="G94" s="58"/>
    </row>
    <row r="95" spans="2:7" ht="24" customHeight="1" hidden="1">
      <c r="B95" s="64"/>
      <c r="C95" s="3" t="s">
        <v>167</v>
      </c>
      <c r="D95" s="26" t="s">
        <v>168</v>
      </c>
      <c r="E95" s="169"/>
      <c r="F95" s="169"/>
      <c r="G95" s="58"/>
    </row>
    <row r="96" spans="2:7" ht="21" customHeight="1" hidden="1">
      <c r="B96" s="64"/>
      <c r="C96" s="3" t="s">
        <v>169</v>
      </c>
      <c r="D96" s="26" t="s">
        <v>170</v>
      </c>
      <c r="E96" s="169"/>
      <c r="F96" s="169"/>
      <c r="G96" s="58"/>
    </row>
    <row r="97" spans="2:7" ht="30.75" customHeight="1" hidden="1">
      <c r="B97" s="64"/>
      <c r="C97" s="3" t="s">
        <v>241</v>
      </c>
      <c r="D97" s="26" t="s">
        <v>242</v>
      </c>
      <c r="E97" s="169"/>
      <c r="F97" s="169"/>
      <c r="G97" s="58">
        <v>0</v>
      </c>
    </row>
    <row r="98" spans="2:7" ht="25.5" customHeight="1">
      <c r="B98" s="64" t="s">
        <v>27</v>
      </c>
      <c r="C98" s="11" t="s">
        <v>171</v>
      </c>
      <c r="D98" s="34"/>
      <c r="E98" s="171">
        <f>E99+E115+E122+E125+E140+E163</f>
        <v>56342.600000000006</v>
      </c>
      <c r="F98" s="171">
        <f>F99+F115+F122+F125+F140+F163</f>
        <v>50351.799999999996</v>
      </c>
      <c r="G98" s="83">
        <f aca="true" t="shared" si="1" ref="G98:G125">F98/E98*100</f>
        <v>89.36719285230001</v>
      </c>
    </row>
    <row r="99" spans="2:7" ht="29.25" customHeight="1">
      <c r="B99" s="64" t="s">
        <v>28</v>
      </c>
      <c r="C99" s="9" t="s">
        <v>172</v>
      </c>
      <c r="D99" s="189" t="s">
        <v>173</v>
      </c>
      <c r="E99" s="172">
        <f>E100+E109+E112</f>
        <v>26420</v>
      </c>
      <c r="F99" s="172">
        <f>F100+F109+F112</f>
        <v>25612</v>
      </c>
      <c r="G99" s="84">
        <f t="shared" si="1"/>
        <v>96.94171082513247</v>
      </c>
    </row>
    <row r="100" spans="2:7" ht="52.5" customHeight="1">
      <c r="B100" s="64"/>
      <c r="C100" s="133" t="s">
        <v>5</v>
      </c>
      <c r="D100" s="26" t="s">
        <v>174</v>
      </c>
      <c r="E100" s="169">
        <f>E101+E105+E107</f>
        <v>20700</v>
      </c>
      <c r="F100" s="169">
        <f>F101+F105+F107</f>
        <v>19149.7</v>
      </c>
      <c r="G100" s="58">
        <f t="shared" si="1"/>
        <v>92.51062801932368</v>
      </c>
    </row>
    <row r="101" spans="2:7" ht="51" customHeight="1">
      <c r="B101" s="64"/>
      <c r="C101" s="133" t="s">
        <v>175</v>
      </c>
      <c r="D101" s="26" t="s">
        <v>373</v>
      </c>
      <c r="E101" s="169">
        <f>E102</f>
        <v>17041.7</v>
      </c>
      <c r="F101" s="169">
        <f>F102</f>
        <v>11239.6</v>
      </c>
      <c r="G101" s="58">
        <f t="shared" si="1"/>
        <v>65.95351402735643</v>
      </c>
    </row>
    <row r="102" spans="2:7" ht="51.75" customHeight="1">
      <c r="B102" s="64"/>
      <c r="C102" s="123" t="s">
        <v>122</v>
      </c>
      <c r="D102" s="26" t="s">
        <v>16</v>
      </c>
      <c r="E102" s="86">
        <v>17041.7</v>
      </c>
      <c r="F102" s="86">
        <v>11239.6</v>
      </c>
      <c r="G102" s="58">
        <f t="shared" si="1"/>
        <v>65.95351402735643</v>
      </c>
    </row>
    <row r="103" spans="2:7" ht="1.5" customHeight="1" hidden="1">
      <c r="B103" s="64"/>
      <c r="C103" s="133" t="s">
        <v>176</v>
      </c>
      <c r="D103" s="26" t="s">
        <v>177</v>
      </c>
      <c r="E103" s="169"/>
      <c r="F103" s="169"/>
      <c r="G103" s="58" t="e">
        <f t="shared" si="1"/>
        <v>#DIV/0!</v>
      </c>
    </row>
    <row r="104" spans="2:7" ht="34.5" customHeight="1" hidden="1">
      <c r="B104" s="64"/>
      <c r="C104" s="133" t="s">
        <v>178</v>
      </c>
      <c r="D104" s="26" t="s">
        <v>179</v>
      </c>
      <c r="E104" s="169"/>
      <c r="F104" s="169"/>
      <c r="G104" s="58" t="e">
        <f t="shared" si="1"/>
        <v>#DIV/0!</v>
      </c>
    </row>
    <row r="105" spans="2:7" ht="56.25" customHeight="1">
      <c r="B105" s="64"/>
      <c r="C105" s="133" t="s">
        <v>231</v>
      </c>
      <c r="D105" s="26" t="s">
        <v>180</v>
      </c>
      <c r="E105" s="169">
        <f>E106</f>
        <v>1211.3</v>
      </c>
      <c r="F105" s="169">
        <f>F106</f>
        <v>6181.6</v>
      </c>
      <c r="G105" s="58">
        <f t="shared" si="1"/>
        <v>510.3277470486255</v>
      </c>
    </row>
    <row r="106" spans="2:7" ht="55.5" customHeight="1">
      <c r="B106" s="64"/>
      <c r="C106" s="123" t="s">
        <v>17</v>
      </c>
      <c r="D106" s="26" t="s">
        <v>181</v>
      </c>
      <c r="E106" s="86">
        <v>1211.3</v>
      </c>
      <c r="F106" s="86">
        <v>6181.6</v>
      </c>
      <c r="G106" s="58">
        <f t="shared" si="1"/>
        <v>510.3277470486255</v>
      </c>
    </row>
    <row r="107" spans="2:7" ht="38.25" customHeight="1">
      <c r="B107" s="64"/>
      <c r="C107" s="133" t="s">
        <v>189</v>
      </c>
      <c r="D107" s="26" t="s">
        <v>4</v>
      </c>
      <c r="E107" s="169">
        <f>E108</f>
        <v>2447</v>
      </c>
      <c r="F107" s="169">
        <f>F108</f>
        <v>1728.5</v>
      </c>
      <c r="G107" s="58">
        <f t="shared" si="1"/>
        <v>70.63751532488762</v>
      </c>
    </row>
    <row r="108" spans="2:7" ht="30" customHeight="1">
      <c r="B108" s="64"/>
      <c r="C108" s="123" t="s">
        <v>188</v>
      </c>
      <c r="D108" s="26" t="s">
        <v>3</v>
      </c>
      <c r="E108" s="86">
        <v>2447</v>
      </c>
      <c r="F108" s="86">
        <v>1728.5</v>
      </c>
      <c r="G108" s="58">
        <f t="shared" si="1"/>
        <v>70.63751532488762</v>
      </c>
    </row>
    <row r="109" spans="2:7" ht="15" customHeight="1">
      <c r="B109" s="64"/>
      <c r="C109" s="133" t="s">
        <v>182</v>
      </c>
      <c r="D109" s="26" t="s">
        <v>183</v>
      </c>
      <c r="E109" s="169">
        <f>E110</f>
        <v>1406</v>
      </c>
      <c r="F109" s="169">
        <f>F110</f>
        <v>1130.5</v>
      </c>
      <c r="G109" s="58">
        <f t="shared" si="1"/>
        <v>80.4054054054054</v>
      </c>
    </row>
    <row r="110" spans="2:7" ht="40.5" customHeight="1">
      <c r="B110" s="64"/>
      <c r="C110" s="133" t="s">
        <v>184</v>
      </c>
      <c r="D110" s="26" t="s">
        <v>185</v>
      </c>
      <c r="E110" s="169">
        <f>E111</f>
        <v>1406</v>
      </c>
      <c r="F110" s="169">
        <f>F111</f>
        <v>1130.5</v>
      </c>
      <c r="G110" s="58">
        <f t="shared" si="1"/>
        <v>80.4054054054054</v>
      </c>
    </row>
    <row r="111" spans="2:7" ht="38.25" customHeight="1">
      <c r="B111" s="64"/>
      <c r="C111" s="133" t="s">
        <v>186</v>
      </c>
      <c r="D111" s="26" t="s">
        <v>187</v>
      </c>
      <c r="E111" s="86">
        <v>1406</v>
      </c>
      <c r="F111" s="86">
        <v>1130.5</v>
      </c>
      <c r="G111" s="58">
        <f t="shared" si="1"/>
        <v>80.4054054054054</v>
      </c>
    </row>
    <row r="112" spans="2:7" ht="51.75" customHeight="1">
      <c r="B112" s="64"/>
      <c r="C112" s="133" t="s">
        <v>117</v>
      </c>
      <c r="D112" s="26" t="s">
        <v>118</v>
      </c>
      <c r="E112" s="169">
        <f>E113</f>
        <v>4314</v>
      </c>
      <c r="F112" s="169">
        <f>F113</f>
        <v>5331.8</v>
      </c>
      <c r="G112" s="58">
        <v>0</v>
      </c>
    </row>
    <row r="113" spans="2:7" ht="51" customHeight="1">
      <c r="B113" s="64"/>
      <c r="C113" s="133" t="s">
        <v>119</v>
      </c>
      <c r="D113" s="26" t="s">
        <v>120</v>
      </c>
      <c r="E113" s="169">
        <f>E114</f>
        <v>4314</v>
      </c>
      <c r="F113" s="169">
        <f>F114</f>
        <v>5331.8</v>
      </c>
      <c r="G113" s="58">
        <v>0</v>
      </c>
    </row>
    <row r="114" spans="2:7" ht="50.25" customHeight="1">
      <c r="B114" s="64"/>
      <c r="C114" s="4" t="s">
        <v>18</v>
      </c>
      <c r="D114" s="26" t="s">
        <v>298</v>
      </c>
      <c r="E114" s="86">
        <v>4314</v>
      </c>
      <c r="F114" s="86">
        <v>5331.8</v>
      </c>
      <c r="G114" s="58">
        <v>0</v>
      </c>
    </row>
    <row r="115" spans="2:7" ht="14.25" customHeight="1">
      <c r="B115" s="64" t="s">
        <v>29</v>
      </c>
      <c r="C115" s="9" t="s">
        <v>299</v>
      </c>
      <c r="D115" s="189" t="s">
        <v>300</v>
      </c>
      <c r="E115" s="172">
        <f>E116</f>
        <v>1971.7</v>
      </c>
      <c r="F115" s="172">
        <f>F116</f>
        <v>2558.7000000000003</v>
      </c>
      <c r="G115" s="84">
        <f t="shared" si="1"/>
        <v>129.77126337678146</v>
      </c>
    </row>
    <row r="116" spans="2:7" ht="14.25" customHeight="1">
      <c r="B116" s="64"/>
      <c r="C116" s="133" t="s">
        <v>301</v>
      </c>
      <c r="D116" s="26" t="s">
        <v>209</v>
      </c>
      <c r="E116" s="86">
        <f>E117+E118+E119</f>
        <v>1971.7</v>
      </c>
      <c r="F116" s="86">
        <f>F117+F118+F119</f>
        <v>2558.7000000000003</v>
      </c>
      <c r="G116" s="58">
        <f>F116/E116*100</f>
        <v>129.77126337678146</v>
      </c>
    </row>
    <row r="117" spans="2:7" ht="25.5" customHeight="1">
      <c r="B117" s="64"/>
      <c r="C117" s="133" t="s">
        <v>375</v>
      </c>
      <c r="D117" s="26" t="s">
        <v>374</v>
      </c>
      <c r="E117" s="86">
        <v>38.2</v>
      </c>
      <c r="F117" s="86">
        <v>207.4</v>
      </c>
      <c r="G117" s="58">
        <f>F117/E117*100</f>
        <v>542.9319371727748</v>
      </c>
    </row>
    <row r="118" spans="2:7" ht="14.25" customHeight="1">
      <c r="B118" s="64"/>
      <c r="C118" s="133" t="s">
        <v>377</v>
      </c>
      <c r="D118" s="26" t="s">
        <v>376</v>
      </c>
      <c r="E118" s="86">
        <v>164.3</v>
      </c>
      <c r="F118" s="86">
        <v>251</v>
      </c>
      <c r="G118" s="58">
        <f t="shared" si="1"/>
        <v>152.76932440657333</v>
      </c>
    </row>
    <row r="119" spans="2:7" ht="14.25" customHeight="1">
      <c r="B119" s="64"/>
      <c r="C119" s="133" t="s">
        <v>379</v>
      </c>
      <c r="D119" s="26" t="s">
        <v>378</v>
      </c>
      <c r="E119" s="86">
        <f>E120+E121</f>
        <v>1769.2</v>
      </c>
      <c r="F119" s="86">
        <f>F120+F121</f>
        <v>2100.3</v>
      </c>
      <c r="G119" s="58">
        <f t="shared" si="1"/>
        <v>118.71467329866607</v>
      </c>
    </row>
    <row r="120" spans="2:7" ht="14.25" customHeight="1">
      <c r="B120" s="64"/>
      <c r="C120" s="133" t="s">
        <v>382</v>
      </c>
      <c r="D120" s="26" t="s">
        <v>380</v>
      </c>
      <c r="E120" s="86">
        <v>950.6</v>
      </c>
      <c r="F120" s="86">
        <v>1249.8</v>
      </c>
      <c r="G120" s="58">
        <f t="shared" si="1"/>
        <v>131.47485798443088</v>
      </c>
    </row>
    <row r="121" spans="2:7" ht="16.5" customHeight="1">
      <c r="B121" s="64"/>
      <c r="C121" s="133" t="s">
        <v>383</v>
      </c>
      <c r="D121" s="26" t="s">
        <v>381</v>
      </c>
      <c r="E121" s="86">
        <v>818.6</v>
      </c>
      <c r="F121" s="86">
        <v>850.5</v>
      </c>
      <c r="G121" s="58">
        <f t="shared" si="1"/>
        <v>103.89689714146103</v>
      </c>
    </row>
    <row r="122" spans="2:7" ht="22.5" customHeight="1">
      <c r="B122" s="64" t="s">
        <v>30</v>
      </c>
      <c r="C122" s="9" t="s">
        <v>211</v>
      </c>
      <c r="D122" s="189" t="s">
        <v>212</v>
      </c>
      <c r="E122" s="172">
        <f>E123+E124</f>
        <v>474.7</v>
      </c>
      <c r="F122" s="172">
        <f>F123+F124</f>
        <v>216.20000000000002</v>
      </c>
      <c r="G122" s="84">
        <f t="shared" si="1"/>
        <v>45.54455445544555</v>
      </c>
    </row>
    <row r="123" spans="2:7" ht="26.25" customHeight="1">
      <c r="B123" s="64"/>
      <c r="C123" s="22" t="s">
        <v>203</v>
      </c>
      <c r="D123" s="26" t="s">
        <v>204</v>
      </c>
      <c r="E123" s="86">
        <v>461.4</v>
      </c>
      <c r="F123" s="86">
        <v>199.8</v>
      </c>
      <c r="G123" s="58">
        <f t="shared" si="1"/>
        <v>43.30299089726918</v>
      </c>
    </row>
    <row r="124" spans="2:7" ht="27" customHeight="1">
      <c r="B124" s="64"/>
      <c r="C124" s="22" t="s">
        <v>206</v>
      </c>
      <c r="D124" s="26" t="s">
        <v>205</v>
      </c>
      <c r="E124" s="86">
        <v>13.3</v>
      </c>
      <c r="F124" s="86">
        <v>16.4</v>
      </c>
      <c r="G124" s="58">
        <f t="shared" si="1"/>
        <v>123.30827067669172</v>
      </c>
    </row>
    <row r="125" spans="2:7" ht="27" customHeight="1">
      <c r="B125" s="64" t="s">
        <v>31</v>
      </c>
      <c r="C125" s="9" t="s">
        <v>213</v>
      </c>
      <c r="D125" s="189" t="s">
        <v>223</v>
      </c>
      <c r="E125" s="172">
        <f>E126+E128+E134+E139+E131</f>
        <v>24790.2</v>
      </c>
      <c r="F125" s="172">
        <f>F126+F128+F134+F139+F131</f>
        <v>20300.699999999997</v>
      </c>
      <c r="G125" s="84">
        <f t="shared" si="1"/>
        <v>81.89002105670788</v>
      </c>
    </row>
    <row r="126" spans="2:7" ht="17.25" customHeight="1" hidden="1">
      <c r="B126" s="64"/>
      <c r="C126" s="3" t="s">
        <v>224</v>
      </c>
      <c r="D126" s="26" t="s">
        <v>225</v>
      </c>
      <c r="E126" s="169">
        <f>E127</f>
        <v>0</v>
      </c>
      <c r="F126" s="169">
        <f>F127</f>
        <v>0</v>
      </c>
      <c r="G126" s="58">
        <v>0</v>
      </c>
    </row>
    <row r="127" spans="2:7" ht="14.25" customHeight="1" hidden="1">
      <c r="B127" s="64"/>
      <c r="C127" s="3" t="s">
        <v>226</v>
      </c>
      <c r="D127" s="26" t="s">
        <v>227</v>
      </c>
      <c r="E127" s="169">
        <v>0</v>
      </c>
      <c r="F127" s="169">
        <v>0</v>
      </c>
      <c r="G127" s="58">
        <v>0</v>
      </c>
    </row>
    <row r="128" spans="2:7" ht="51" customHeight="1" hidden="1">
      <c r="B128" s="64"/>
      <c r="C128" s="133" t="s">
        <v>228</v>
      </c>
      <c r="D128" s="26" t="s">
        <v>222</v>
      </c>
      <c r="E128" s="169">
        <f>E129</f>
        <v>0</v>
      </c>
      <c r="F128" s="169">
        <f>F129</f>
        <v>0</v>
      </c>
      <c r="G128" s="58" t="e">
        <f aca="true" t="shared" si="2" ref="G128:G140">F128/E128*100</f>
        <v>#DIV/0!</v>
      </c>
    </row>
    <row r="129" spans="2:7" ht="51.75" customHeight="1" hidden="1">
      <c r="B129" s="64"/>
      <c r="C129" s="133" t="s">
        <v>232</v>
      </c>
      <c r="D129" s="26" t="s">
        <v>252</v>
      </c>
      <c r="E129" s="169">
        <f>+E130</f>
        <v>0</v>
      </c>
      <c r="F129" s="169">
        <f>F130</f>
        <v>0</v>
      </c>
      <c r="G129" s="58" t="e">
        <f t="shared" si="2"/>
        <v>#DIV/0!</v>
      </c>
    </row>
    <row r="130" spans="2:7" ht="50.25" customHeight="1" hidden="1">
      <c r="B130" s="64"/>
      <c r="C130" s="123" t="s">
        <v>358</v>
      </c>
      <c r="D130" s="26" t="s">
        <v>207</v>
      </c>
      <c r="E130" s="86"/>
      <c r="F130" s="86"/>
      <c r="G130" s="58" t="e">
        <f t="shared" si="2"/>
        <v>#DIV/0!</v>
      </c>
    </row>
    <row r="131" spans="2:7" ht="51" customHeight="1">
      <c r="B131" s="64"/>
      <c r="C131" s="135" t="s">
        <v>384</v>
      </c>
      <c r="D131" s="26" t="s">
        <v>11</v>
      </c>
      <c r="E131" s="86">
        <f>E132</f>
        <v>5694.5</v>
      </c>
      <c r="F131" s="86">
        <f>F132</f>
        <v>3097.6</v>
      </c>
      <c r="G131" s="58">
        <f t="shared" si="2"/>
        <v>54.39634735270875</v>
      </c>
    </row>
    <row r="132" spans="2:7" ht="64.5" customHeight="1">
      <c r="B132" s="64"/>
      <c r="C132" s="135" t="s">
        <v>14</v>
      </c>
      <c r="D132" s="26" t="s">
        <v>12</v>
      </c>
      <c r="E132" s="86">
        <f>E133</f>
        <v>5694.5</v>
      </c>
      <c r="F132" s="86">
        <f>F133</f>
        <v>3097.6</v>
      </c>
      <c r="G132" s="58">
        <f t="shared" si="2"/>
        <v>54.39634735270875</v>
      </c>
    </row>
    <row r="133" spans="2:7" ht="67.5" customHeight="1">
      <c r="B133" s="64"/>
      <c r="C133" s="147" t="s">
        <v>14</v>
      </c>
      <c r="D133" s="26" t="s">
        <v>13</v>
      </c>
      <c r="E133" s="86">
        <v>5694.5</v>
      </c>
      <c r="F133" s="86">
        <v>3097.6</v>
      </c>
      <c r="G133" s="58">
        <f t="shared" si="2"/>
        <v>54.39634735270875</v>
      </c>
    </row>
    <row r="134" spans="2:7" ht="25.5" customHeight="1">
      <c r="B134" s="64"/>
      <c r="C134" s="133" t="s">
        <v>385</v>
      </c>
      <c r="D134" s="26" t="s">
        <v>233</v>
      </c>
      <c r="E134" s="169">
        <f>E135+E137</f>
        <v>16560.5</v>
      </c>
      <c r="F134" s="169">
        <f>F135+F137</f>
        <v>15550.4</v>
      </c>
      <c r="G134" s="58">
        <f t="shared" si="2"/>
        <v>93.9005464810845</v>
      </c>
    </row>
    <row r="135" spans="2:7" ht="25.5" customHeight="1">
      <c r="B135" s="64"/>
      <c r="C135" s="133" t="s">
        <v>234</v>
      </c>
      <c r="D135" s="26" t="s">
        <v>235</v>
      </c>
      <c r="E135" s="169">
        <f>E136</f>
        <v>12071</v>
      </c>
      <c r="F135" s="169">
        <f>F136</f>
        <v>11567.8</v>
      </c>
      <c r="G135" s="58">
        <f t="shared" si="2"/>
        <v>95.83133128986827</v>
      </c>
    </row>
    <row r="136" spans="2:7" ht="39.75" customHeight="1">
      <c r="B136" s="64"/>
      <c r="C136" s="133" t="s">
        <v>236</v>
      </c>
      <c r="D136" s="26" t="s">
        <v>237</v>
      </c>
      <c r="E136" s="86">
        <v>12071</v>
      </c>
      <c r="F136" s="86">
        <v>11567.8</v>
      </c>
      <c r="G136" s="58">
        <f t="shared" si="2"/>
        <v>95.83133128986827</v>
      </c>
    </row>
    <row r="137" spans="2:7" ht="39" customHeight="1">
      <c r="B137" s="64"/>
      <c r="C137" s="133" t="s">
        <v>386</v>
      </c>
      <c r="D137" s="26" t="s">
        <v>238</v>
      </c>
      <c r="E137" s="169">
        <f>E138</f>
        <v>4489.5</v>
      </c>
      <c r="F137" s="169">
        <f>F138</f>
        <v>3982.6</v>
      </c>
      <c r="G137" s="58">
        <f t="shared" si="2"/>
        <v>88.70921037977503</v>
      </c>
    </row>
    <row r="138" spans="2:7" ht="39" customHeight="1">
      <c r="B138" s="64"/>
      <c r="C138" s="142" t="s">
        <v>387</v>
      </c>
      <c r="D138" s="26" t="s">
        <v>239</v>
      </c>
      <c r="E138" s="86">
        <v>4489.5</v>
      </c>
      <c r="F138" s="86">
        <v>3982.6</v>
      </c>
      <c r="G138" s="58">
        <f t="shared" si="2"/>
        <v>88.70921037977503</v>
      </c>
    </row>
    <row r="139" spans="2:7" ht="51.75" customHeight="1">
      <c r="B139" s="64"/>
      <c r="C139" s="143" t="s">
        <v>254</v>
      </c>
      <c r="D139" s="26" t="s">
        <v>255</v>
      </c>
      <c r="E139" s="86">
        <v>2535.2</v>
      </c>
      <c r="F139" s="86">
        <v>1652.7</v>
      </c>
      <c r="G139" s="58">
        <f t="shared" si="2"/>
        <v>65.19012306721363</v>
      </c>
    </row>
    <row r="140" spans="2:7" ht="15.75" customHeight="1">
      <c r="B140" s="64" t="s">
        <v>32</v>
      </c>
      <c r="C140" s="9" t="s">
        <v>388</v>
      </c>
      <c r="D140" s="189" t="s">
        <v>240</v>
      </c>
      <c r="E140" s="172">
        <f>E141+E153+E155+E158</f>
        <v>2686</v>
      </c>
      <c r="F140" s="172">
        <f>F141+F153+F155+F158+F162</f>
        <v>1713.1</v>
      </c>
      <c r="G140" s="84">
        <f t="shared" si="2"/>
        <v>63.77885331347729</v>
      </c>
    </row>
    <row r="141" spans="2:7" ht="25.5">
      <c r="B141" s="64"/>
      <c r="C141" s="133" t="s">
        <v>390</v>
      </c>
      <c r="D141" s="26" t="s">
        <v>389</v>
      </c>
      <c r="E141" s="169">
        <f>SUM(E142:E151)</f>
        <v>0</v>
      </c>
      <c r="F141" s="169">
        <f>SUM(F142:F151)</f>
        <v>348.20000000000005</v>
      </c>
      <c r="G141" s="84"/>
    </row>
    <row r="142" spans="2:7" ht="51">
      <c r="B142" s="64"/>
      <c r="C142" s="133" t="s">
        <v>392</v>
      </c>
      <c r="D142" s="26" t="s">
        <v>391</v>
      </c>
      <c r="E142" s="169">
        <v>0</v>
      </c>
      <c r="F142" s="169">
        <v>7.4</v>
      </c>
      <c r="G142" s="84"/>
    </row>
    <row r="143" spans="2:7" ht="76.5">
      <c r="B143" s="64"/>
      <c r="C143" s="133" t="s">
        <v>394</v>
      </c>
      <c r="D143" s="26" t="s">
        <v>393</v>
      </c>
      <c r="E143" s="169">
        <v>0</v>
      </c>
      <c r="F143" s="169">
        <v>64.7</v>
      </c>
      <c r="G143" s="84"/>
    </row>
    <row r="144" spans="2:7" ht="51">
      <c r="B144" s="64"/>
      <c r="C144" s="133" t="s">
        <v>396</v>
      </c>
      <c r="D144" s="26" t="s">
        <v>395</v>
      </c>
      <c r="E144" s="169">
        <v>0</v>
      </c>
      <c r="F144" s="169">
        <v>6.3</v>
      </c>
      <c r="G144" s="84"/>
    </row>
    <row r="145" spans="2:7" ht="51">
      <c r="B145" s="64"/>
      <c r="C145" s="133" t="s">
        <v>502</v>
      </c>
      <c r="D145" s="26" t="s">
        <v>503</v>
      </c>
      <c r="E145" s="169">
        <v>0</v>
      </c>
      <c r="F145" s="169">
        <v>2.5</v>
      </c>
      <c r="G145" s="84"/>
    </row>
    <row r="146" spans="2:7" ht="51">
      <c r="B146" s="64"/>
      <c r="C146" s="133" t="s">
        <v>398</v>
      </c>
      <c r="D146" s="26" t="s">
        <v>397</v>
      </c>
      <c r="E146" s="169">
        <v>0</v>
      </c>
      <c r="F146" s="169">
        <v>0.1</v>
      </c>
      <c r="G146" s="84"/>
    </row>
    <row r="147" spans="2:7" ht="38.25">
      <c r="B147" s="64"/>
      <c r="C147" s="133" t="s">
        <v>504</v>
      </c>
      <c r="D147" s="26" t="s">
        <v>505</v>
      </c>
      <c r="E147" s="169">
        <v>0</v>
      </c>
      <c r="F147" s="169">
        <v>50</v>
      </c>
      <c r="G147" s="84"/>
    </row>
    <row r="148" spans="2:7" ht="58.5" customHeight="1">
      <c r="B148" s="64"/>
      <c r="C148" s="133" t="s">
        <v>400</v>
      </c>
      <c r="D148" s="26" t="s">
        <v>399</v>
      </c>
      <c r="E148" s="169">
        <v>0</v>
      </c>
      <c r="F148" s="169">
        <v>102.5</v>
      </c>
      <c r="G148" s="84"/>
    </row>
    <row r="149" spans="2:7" ht="63.75">
      <c r="B149" s="64"/>
      <c r="C149" s="133" t="s">
        <v>402</v>
      </c>
      <c r="D149" s="26" t="s">
        <v>401</v>
      </c>
      <c r="E149" s="169">
        <v>0</v>
      </c>
      <c r="F149" s="169">
        <v>43.8</v>
      </c>
      <c r="G149" s="84"/>
    </row>
    <row r="150" spans="2:7" ht="63.75">
      <c r="B150" s="64"/>
      <c r="C150" s="133" t="s">
        <v>404</v>
      </c>
      <c r="D150" s="26" t="s">
        <v>403</v>
      </c>
      <c r="E150" s="169">
        <v>0</v>
      </c>
      <c r="F150" s="169">
        <v>5.6</v>
      </c>
      <c r="G150" s="84"/>
    </row>
    <row r="151" spans="2:7" ht="51">
      <c r="B151" s="64"/>
      <c r="C151" s="133" t="s">
        <v>406</v>
      </c>
      <c r="D151" s="26" t="s">
        <v>405</v>
      </c>
      <c r="E151" s="169">
        <v>0</v>
      </c>
      <c r="F151" s="169">
        <v>65.3</v>
      </c>
      <c r="G151" s="84"/>
    </row>
    <row r="152" spans="2:7" ht="52.5" customHeight="1">
      <c r="B152" s="64"/>
      <c r="C152" s="133" t="s">
        <v>408</v>
      </c>
      <c r="D152" s="26" t="s">
        <v>407</v>
      </c>
      <c r="E152" s="169">
        <v>0</v>
      </c>
      <c r="F152" s="169">
        <v>62.6</v>
      </c>
      <c r="G152" s="84"/>
    </row>
    <row r="153" spans="2:7" ht="29.25" customHeight="1">
      <c r="B153" s="64"/>
      <c r="C153" s="133" t="s">
        <v>410</v>
      </c>
      <c r="D153" s="26" t="s">
        <v>409</v>
      </c>
      <c r="E153" s="169">
        <f>E154</f>
        <v>0</v>
      </c>
      <c r="F153" s="169">
        <f>F154</f>
        <v>128.6</v>
      </c>
      <c r="G153" s="84"/>
    </row>
    <row r="154" spans="2:7" ht="45" customHeight="1">
      <c r="B154" s="64"/>
      <c r="C154" s="133" t="s">
        <v>412</v>
      </c>
      <c r="D154" s="26" t="s">
        <v>411</v>
      </c>
      <c r="E154" s="169">
        <v>0</v>
      </c>
      <c r="F154" s="169">
        <v>128.6</v>
      </c>
      <c r="G154" s="84"/>
    </row>
    <row r="155" spans="2:7" ht="92.25" customHeight="1">
      <c r="B155" s="64"/>
      <c r="C155" s="133" t="s">
        <v>414</v>
      </c>
      <c r="D155" s="26" t="s">
        <v>413</v>
      </c>
      <c r="E155" s="169">
        <f>E156+E157</f>
        <v>0</v>
      </c>
      <c r="F155" s="169">
        <f>F156+F157</f>
        <v>147.2</v>
      </c>
      <c r="G155" s="84"/>
    </row>
    <row r="156" spans="2:7" ht="50.25" customHeight="1">
      <c r="B156" s="64"/>
      <c r="C156" s="133" t="s">
        <v>417</v>
      </c>
      <c r="D156" s="26" t="s">
        <v>415</v>
      </c>
      <c r="E156" s="169">
        <v>0</v>
      </c>
      <c r="F156" s="169">
        <v>46.3</v>
      </c>
      <c r="G156" s="84"/>
    </row>
    <row r="157" spans="2:7" ht="61.5" customHeight="1">
      <c r="B157" s="64"/>
      <c r="C157" s="133" t="s">
        <v>418</v>
      </c>
      <c r="D157" s="26" t="s">
        <v>416</v>
      </c>
      <c r="E157" s="169">
        <v>0</v>
      </c>
      <c r="F157" s="169">
        <v>100.9</v>
      </c>
      <c r="G157" s="84"/>
    </row>
    <row r="158" spans="2:7" ht="18" customHeight="1">
      <c r="B158" s="64"/>
      <c r="C158" s="133" t="s">
        <v>420</v>
      </c>
      <c r="D158" s="26" t="s">
        <v>419</v>
      </c>
      <c r="E158" s="169">
        <f>E159</f>
        <v>2686</v>
      </c>
      <c r="F158" s="169">
        <f>F159</f>
        <v>1082.5</v>
      </c>
      <c r="G158" s="58">
        <f>F158/E158*100</f>
        <v>40.30156366344006</v>
      </c>
    </row>
    <row r="159" spans="2:7" ht="63.75" customHeight="1">
      <c r="B159" s="64"/>
      <c r="C159" s="133" t="s">
        <v>424</v>
      </c>
      <c r="D159" s="26" t="s">
        <v>421</v>
      </c>
      <c r="E159" s="169">
        <f>E160+E161</f>
        <v>2686</v>
      </c>
      <c r="F159" s="169">
        <f>F160+F161</f>
        <v>1082.5</v>
      </c>
      <c r="G159" s="58">
        <f>F159/E159*100</f>
        <v>40.30156366344006</v>
      </c>
    </row>
    <row r="160" spans="2:7" ht="51.75" customHeight="1">
      <c r="B160" s="64"/>
      <c r="C160" s="133" t="s">
        <v>425</v>
      </c>
      <c r="D160" s="26" t="s">
        <v>423</v>
      </c>
      <c r="E160" s="169">
        <v>2686</v>
      </c>
      <c r="F160" s="169">
        <v>1036.2</v>
      </c>
      <c r="G160" s="58">
        <f>F160/E160*100</f>
        <v>38.57781087118392</v>
      </c>
    </row>
    <row r="161" spans="2:7" ht="66" customHeight="1">
      <c r="B161" s="64"/>
      <c r="C161" s="133" t="s">
        <v>426</v>
      </c>
      <c r="D161" s="26" t="s">
        <v>422</v>
      </c>
      <c r="E161" s="169">
        <v>0</v>
      </c>
      <c r="F161" s="169">
        <v>46.3</v>
      </c>
      <c r="G161" s="84"/>
    </row>
    <row r="162" spans="2:7" ht="20.25" customHeight="1">
      <c r="B162" s="64"/>
      <c r="C162" s="133" t="s">
        <v>506</v>
      </c>
      <c r="D162" s="26" t="s">
        <v>507</v>
      </c>
      <c r="E162" s="169">
        <v>0</v>
      </c>
      <c r="F162" s="169">
        <v>6.6</v>
      </c>
      <c r="G162" s="84"/>
    </row>
    <row r="163" spans="2:7" ht="36.75" customHeight="1">
      <c r="B163" s="64" t="s">
        <v>33</v>
      </c>
      <c r="C163" s="173" t="s">
        <v>39</v>
      </c>
      <c r="D163" s="189" t="s">
        <v>40</v>
      </c>
      <c r="E163" s="84">
        <f>E164+E166</f>
        <v>0</v>
      </c>
      <c r="F163" s="84">
        <f>F164+F166</f>
        <v>-48.9</v>
      </c>
      <c r="G163" s="84"/>
    </row>
    <row r="164" spans="2:7" s="2" customFormat="1" ht="27" customHeight="1">
      <c r="B164" s="85"/>
      <c r="C164" s="133" t="s">
        <v>41</v>
      </c>
      <c r="D164" s="33" t="s">
        <v>42</v>
      </c>
      <c r="E164" s="58">
        <f>E165</f>
        <v>0</v>
      </c>
      <c r="F164" s="58">
        <f>F165</f>
        <v>-42.5</v>
      </c>
      <c r="G164" s="58">
        <v>0</v>
      </c>
    </row>
    <row r="165" spans="2:7" ht="31.5" customHeight="1">
      <c r="B165" s="64"/>
      <c r="C165" s="133" t="s">
        <v>43</v>
      </c>
      <c r="D165" s="33" t="s">
        <v>44</v>
      </c>
      <c r="E165" s="58">
        <v>0</v>
      </c>
      <c r="F165" s="87">
        <v>-42.5</v>
      </c>
      <c r="G165" s="58">
        <v>0</v>
      </c>
    </row>
    <row r="166" spans="2:7" ht="30" customHeight="1">
      <c r="B166" s="64"/>
      <c r="C166" s="133" t="s">
        <v>45</v>
      </c>
      <c r="D166" s="33" t="s">
        <v>46</v>
      </c>
      <c r="E166" s="86">
        <v>0</v>
      </c>
      <c r="F166" s="86">
        <v>-6.4</v>
      </c>
      <c r="G166" s="58"/>
    </row>
    <row r="167" spans="1:7" ht="34.5" customHeight="1">
      <c r="A167" s="23"/>
      <c r="B167" s="52" t="s">
        <v>34</v>
      </c>
      <c r="C167" s="37" t="s">
        <v>47</v>
      </c>
      <c r="D167" s="190" t="s">
        <v>48</v>
      </c>
      <c r="E167" s="174">
        <f>E168+E257+E258+E255</f>
        <v>1697677.2000000002</v>
      </c>
      <c r="F167" s="174">
        <f>F168+F257+F258+F255</f>
        <v>1150988.7000000004</v>
      </c>
      <c r="G167" s="83">
        <f aca="true" t="shared" si="3" ref="G167:G256">F167/E167*100</f>
        <v>67.79785344351684</v>
      </c>
    </row>
    <row r="168" spans="1:7" ht="54" customHeight="1">
      <c r="A168" s="23"/>
      <c r="B168" s="52" t="s">
        <v>35</v>
      </c>
      <c r="C168" s="38" t="s">
        <v>128</v>
      </c>
      <c r="D168" s="190" t="s">
        <v>127</v>
      </c>
      <c r="E168" s="174">
        <f>E169+E172+E196+E251</f>
        <v>1575278.9000000001</v>
      </c>
      <c r="F168" s="174">
        <f>F169+F172+F196+F251</f>
        <v>1151471.3000000003</v>
      </c>
      <c r="G168" s="83">
        <f t="shared" si="3"/>
        <v>73.09634503452057</v>
      </c>
    </row>
    <row r="169" spans="1:7" ht="45" customHeight="1">
      <c r="A169" s="23"/>
      <c r="B169" s="52" t="s">
        <v>123</v>
      </c>
      <c r="C169" s="12" t="s">
        <v>49</v>
      </c>
      <c r="D169" s="185" t="s">
        <v>58</v>
      </c>
      <c r="E169" s="175">
        <f>E170+E171</f>
        <v>135751.2</v>
      </c>
      <c r="F169" s="175">
        <f>F170+F171</f>
        <v>130337.3</v>
      </c>
      <c r="G169" s="114">
        <f t="shared" si="3"/>
        <v>96.01189529079669</v>
      </c>
    </row>
    <row r="170" spans="1:7" ht="33" customHeight="1">
      <c r="A170" s="23"/>
      <c r="B170" s="52"/>
      <c r="C170" s="133" t="s">
        <v>129</v>
      </c>
      <c r="D170" s="48" t="s">
        <v>59</v>
      </c>
      <c r="E170" s="176">
        <v>79431</v>
      </c>
      <c r="F170" s="176">
        <v>79431</v>
      </c>
      <c r="G170" s="58">
        <f t="shared" si="3"/>
        <v>100</v>
      </c>
    </row>
    <row r="171" spans="1:7" ht="39" customHeight="1">
      <c r="A171" s="23"/>
      <c r="B171" s="52"/>
      <c r="C171" s="133" t="s">
        <v>303</v>
      </c>
      <c r="D171" s="48" t="s">
        <v>60</v>
      </c>
      <c r="E171" s="176">
        <v>56320.2</v>
      </c>
      <c r="F171" s="176">
        <v>50906.3</v>
      </c>
      <c r="G171" s="58">
        <f t="shared" si="3"/>
        <v>90.38728555651437</v>
      </c>
    </row>
    <row r="172" spans="1:7" ht="40.5" customHeight="1">
      <c r="A172" s="23"/>
      <c r="B172" s="52" t="s">
        <v>124</v>
      </c>
      <c r="C172" s="144" t="s">
        <v>154</v>
      </c>
      <c r="D172" s="191" t="s">
        <v>61</v>
      </c>
      <c r="E172" s="175">
        <f>SUM(E173:E185)</f>
        <v>209213.90000000002</v>
      </c>
      <c r="F172" s="175">
        <f>SUM(F173:F185)</f>
        <v>130149.79999999999</v>
      </c>
      <c r="G172" s="114">
        <f t="shared" si="3"/>
        <v>62.208964127144505</v>
      </c>
    </row>
    <row r="173" spans="1:7" ht="89.25" customHeight="1">
      <c r="A173" s="23"/>
      <c r="B173" s="52"/>
      <c r="C173" s="184" t="s">
        <v>431</v>
      </c>
      <c r="D173" s="49" t="s">
        <v>427</v>
      </c>
      <c r="E173" s="177">
        <v>54959.6</v>
      </c>
      <c r="F173" s="177">
        <v>54701.9</v>
      </c>
      <c r="G173" s="58">
        <f t="shared" si="3"/>
        <v>99.53111012452784</v>
      </c>
    </row>
    <row r="174" spans="1:7" ht="87" customHeight="1">
      <c r="A174" s="23"/>
      <c r="B174" s="52"/>
      <c r="C174" s="184" t="s">
        <v>432</v>
      </c>
      <c r="D174" s="49" t="s">
        <v>428</v>
      </c>
      <c r="E174" s="177">
        <v>555.2</v>
      </c>
      <c r="F174" s="177">
        <v>552.5</v>
      </c>
      <c r="G174" s="58">
        <f t="shared" si="3"/>
        <v>99.5136887608069</v>
      </c>
    </row>
    <row r="175" spans="1:7" ht="27" customHeight="1">
      <c r="A175" s="23"/>
      <c r="B175" s="52"/>
      <c r="C175" s="242" t="s">
        <v>508</v>
      </c>
      <c r="D175" s="49" t="s">
        <v>509</v>
      </c>
      <c r="E175" s="177">
        <v>6.8</v>
      </c>
      <c r="F175" s="177"/>
      <c r="G175" s="58"/>
    </row>
    <row r="176" spans="1:7" ht="21" customHeight="1">
      <c r="A176" s="23"/>
      <c r="B176" s="52"/>
      <c r="C176" s="243"/>
      <c r="D176" s="49" t="s">
        <v>510</v>
      </c>
      <c r="E176" s="177">
        <v>1350.3</v>
      </c>
      <c r="F176" s="177"/>
      <c r="G176" s="58"/>
    </row>
    <row r="177" spans="1:7" ht="35.25" customHeight="1">
      <c r="A177" s="23"/>
      <c r="B177" s="52"/>
      <c r="C177" s="244" t="s">
        <v>511</v>
      </c>
      <c r="D177" s="49" t="s">
        <v>512</v>
      </c>
      <c r="E177" s="177">
        <v>5159.4</v>
      </c>
      <c r="F177" s="177"/>
      <c r="G177" s="58"/>
    </row>
    <row r="178" spans="1:7" ht="31.5" customHeight="1">
      <c r="A178" s="23"/>
      <c r="B178" s="52"/>
      <c r="C178" s="245"/>
      <c r="D178" s="49" t="s">
        <v>513</v>
      </c>
      <c r="E178" s="177">
        <v>438.2</v>
      </c>
      <c r="F178" s="177"/>
      <c r="G178" s="58"/>
    </row>
    <row r="179" spans="1:7" ht="35.25" customHeight="1">
      <c r="A179" s="23"/>
      <c r="B179" s="52"/>
      <c r="C179" s="246"/>
      <c r="D179" s="49" t="s">
        <v>514</v>
      </c>
      <c r="E179" s="177">
        <v>13437.1</v>
      </c>
      <c r="F179" s="177"/>
      <c r="G179" s="58"/>
    </row>
    <row r="180" spans="1:7" ht="45" customHeight="1">
      <c r="A180" s="23"/>
      <c r="B180" s="52"/>
      <c r="C180" s="195" t="s">
        <v>515</v>
      </c>
      <c r="D180" s="49" t="s">
        <v>516</v>
      </c>
      <c r="E180" s="177">
        <v>3951.3</v>
      </c>
      <c r="F180" s="177"/>
      <c r="G180" s="58"/>
    </row>
    <row r="181" spans="1:7" ht="21" customHeight="1">
      <c r="A181" s="23"/>
      <c r="B181" s="52"/>
      <c r="C181" s="220" t="s">
        <v>208</v>
      </c>
      <c r="D181" s="166" t="s">
        <v>62</v>
      </c>
      <c r="E181" s="177">
        <v>702.6</v>
      </c>
      <c r="F181" s="177">
        <v>702.6</v>
      </c>
      <c r="G181" s="58">
        <f t="shared" si="3"/>
        <v>100</v>
      </c>
    </row>
    <row r="182" spans="1:7" ht="21.75" customHeight="1">
      <c r="A182" s="23"/>
      <c r="B182" s="52"/>
      <c r="C182" s="221"/>
      <c r="D182" s="166" t="s">
        <v>63</v>
      </c>
      <c r="E182" s="178">
        <v>990.2</v>
      </c>
      <c r="F182" s="178">
        <v>990.2</v>
      </c>
      <c r="G182" s="58">
        <f t="shared" si="3"/>
        <v>100</v>
      </c>
    </row>
    <row r="183" spans="1:7" ht="33" customHeight="1">
      <c r="A183" s="23"/>
      <c r="B183" s="52"/>
      <c r="C183" s="222" t="s">
        <v>433</v>
      </c>
      <c r="D183" s="166" t="s">
        <v>429</v>
      </c>
      <c r="E183" s="178">
        <v>151.5</v>
      </c>
      <c r="F183" s="178">
        <v>62.2</v>
      </c>
      <c r="G183" s="58">
        <f t="shared" si="3"/>
        <v>41.056105610561055</v>
      </c>
    </row>
    <row r="184" spans="1:7" ht="31.5" customHeight="1">
      <c r="A184" s="23"/>
      <c r="B184" s="52"/>
      <c r="C184" s="223"/>
      <c r="D184" s="166" t="s">
        <v>430</v>
      </c>
      <c r="E184" s="178">
        <v>15000</v>
      </c>
      <c r="F184" s="178">
        <v>6158.4</v>
      </c>
      <c r="G184" s="58">
        <f t="shared" si="3"/>
        <v>41.056</v>
      </c>
    </row>
    <row r="185" spans="1:7" ht="37.5" customHeight="1">
      <c r="A185" s="23"/>
      <c r="B185" s="52"/>
      <c r="C185" s="38" t="s">
        <v>51</v>
      </c>
      <c r="D185" s="192" t="s">
        <v>64</v>
      </c>
      <c r="E185" s="174">
        <f>E186</f>
        <v>112511.70000000001</v>
      </c>
      <c r="F185" s="174">
        <f>F186</f>
        <v>66982</v>
      </c>
      <c r="G185" s="83">
        <f t="shared" si="3"/>
        <v>59.533364085690636</v>
      </c>
    </row>
    <row r="186" spans="1:7" ht="33.75" customHeight="1">
      <c r="A186" s="23"/>
      <c r="B186" s="52"/>
      <c r="C186" s="146" t="s">
        <v>52</v>
      </c>
      <c r="D186" s="50" t="s">
        <v>65</v>
      </c>
      <c r="E186" s="174">
        <f>SUM(E187:E195)</f>
        <v>112511.70000000001</v>
      </c>
      <c r="F186" s="174">
        <f>SUM(F187:F195)</f>
        <v>66982</v>
      </c>
      <c r="G186" s="83">
        <f t="shared" si="3"/>
        <v>59.533364085690636</v>
      </c>
    </row>
    <row r="187" spans="1:7" ht="25.5" customHeight="1">
      <c r="A187" s="23"/>
      <c r="B187" s="52"/>
      <c r="C187" s="133" t="s">
        <v>435</v>
      </c>
      <c r="D187" s="49" t="s">
        <v>434</v>
      </c>
      <c r="E187" s="177">
        <v>998</v>
      </c>
      <c r="F187" s="177">
        <v>182.7</v>
      </c>
      <c r="G187" s="58">
        <f t="shared" si="3"/>
        <v>18.306613226452907</v>
      </c>
    </row>
    <row r="188" spans="1:7" ht="67.5" customHeight="1">
      <c r="A188" s="23"/>
      <c r="B188" s="53"/>
      <c r="C188" s="135" t="s">
        <v>436</v>
      </c>
      <c r="D188" s="49" t="s">
        <v>66</v>
      </c>
      <c r="E188" s="177">
        <v>16031.1</v>
      </c>
      <c r="F188" s="178">
        <v>16031.1</v>
      </c>
      <c r="G188" s="58">
        <f t="shared" si="3"/>
        <v>100</v>
      </c>
    </row>
    <row r="189" spans="1:7" ht="31.5" customHeight="1">
      <c r="A189" s="23"/>
      <c r="B189" s="53"/>
      <c r="C189" s="133" t="s">
        <v>304</v>
      </c>
      <c r="D189" s="49" t="s">
        <v>67</v>
      </c>
      <c r="E189" s="177">
        <v>4371.8</v>
      </c>
      <c r="F189" s="178">
        <v>4371.7</v>
      </c>
      <c r="G189" s="58">
        <f t="shared" si="3"/>
        <v>99.99771261265383</v>
      </c>
    </row>
    <row r="190" spans="1:7" ht="63.75" customHeight="1">
      <c r="A190" s="23"/>
      <c r="B190" s="53"/>
      <c r="C190" s="135" t="s">
        <v>344</v>
      </c>
      <c r="D190" s="49" t="s">
        <v>68</v>
      </c>
      <c r="E190" s="177">
        <v>17899.9</v>
      </c>
      <c r="F190" s="178">
        <v>17899.8</v>
      </c>
      <c r="G190" s="58">
        <f t="shared" si="3"/>
        <v>99.99944133766108</v>
      </c>
    </row>
    <row r="191" spans="1:7" ht="44.25" customHeight="1">
      <c r="A191" s="23"/>
      <c r="B191" s="53"/>
      <c r="C191" s="135" t="s">
        <v>517</v>
      </c>
      <c r="D191" s="49" t="s">
        <v>518</v>
      </c>
      <c r="E191" s="177">
        <v>109.2</v>
      </c>
      <c r="F191" s="178">
        <v>0</v>
      </c>
      <c r="G191" s="58">
        <v>0</v>
      </c>
    </row>
    <row r="192" spans="1:7" ht="36.75" customHeight="1">
      <c r="A192" s="23"/>
      <c r="B192" s="53"/>
      <c r="C192" s="135" t="s">
        <v>345</v>
      </c>
      <c r="D192" s="49" t="s">
        <v>69</v>
      </c>
      <c r="E192" s="177">
        <v>24690.1</v>
      </c>
      <c r="F192" s="178">
        <v>20268.1</v>
      </c>
      <c r="G192" s="58">
        <f t="shared" si="3"/>
        <v>82.08998748486235</v>
      </c>
    </row>
    <row r="193" spans="1:7" ht="26.25" customHeight="1">
      <c r="A193" s="23"/>
      <c r="B193" s="53"/>
      <c r="C193" s="135" t="s">
        <v>438</v>
      </c>
      <c r="D193" s="49" t="s">
        <v>437</v>
      </c>
      <c r="E193" s="177">
        <v>3300</v>
      </c>
      <c r="F193" s="178">
        <v>1143.1</v>
      </c>
      <c r="G193" s="58">
        <f t="shared" si="3"/>
        <v>34.63939393939393</v>
      </c>
    </row>
    <row r="194" spans="1:7" ht="51.75" customHeight="1">
      <c r="A194" s="23"/>
      <c r="B194" s="53"/>
      <c r="C194" s="135" t="s">
        <v>440</v>
      </c>
      <c r="D194" s="49" t="s">
        <v>439</v>
      </c>
      <c r="E194" s="177">
        <v>5111.6</v>
      </c>
      <c r="F194" s="178">
        <v>5111.6</v>
      </c>
      <c r="G194" s="58">
        <f t="shared" si="3"/>
        <v>100</v>
      </c>
    </row>
    <row r="195" spans="1:7" ht="64.5" customHeight="1">
      <c r="A195" s="23"/>
      <c r="B195" s="53"/>
      <c r="C195" s="135" t="s">
        <v>305</v>
      </c>
      <c r="D195" s="49" t="s">
        <v>70</v>
      </c>
      <c r="E195" s="177">
        <v>40000</v>
      </c>
      <c r="F195" s="178">
        <v>1973.9</v>
      </c>
      <c r="G195" s="58">
        <f t="shared" si="3"/>
        <v>4.93475</v>
      </c>
    </row>
    <row r="196" spans="1:7" ht="40.5" customHeight="1">
      <c r="A196" s="23"/>
      <c r="B196" s="52" t="s">
        <v>125</v>
      </c>
      <c r="C196" s="186" t="s">
        <v>155</v>
      </c>
      <c r="D196" s="185" t="s">
        <v>71</v>
      </c>
      <c r="E196" s="175">
        <f>E197+E198+SUM(E239:E250)</f>
        <v>1218489.4000000001</v>
      </c>
      <c r="F196" s="175">
        <f>F197+F198+SUM(F239:F250)</f>
        <v>888349.1000000001</v>
      </c>
      <c r="G196" s="114">
        <f t="shared" si="3"/>
        <v>72.9057716874681</v>
      </c>
    </row>
    <row r="197" spans="1:7" ht="45" customHeight="1">
      <c r="A197" s="23"/>
      <c r="B197" s="52"/>
      <c r="C197" s="125" t="s">
        <v>158</v>
      </c>
      <c r="D197" s="126" t="s">
        <v>72</v>
      </c>
      <c r="E197" s="178">
        <v>31178.8</v>
      </c>
      <c r="F197" s="178">
        <v>27519.6</v>
      </c>
      <c r="G197" s="58">
        <f t="shared" si="3"/>
        <v>88.2638202881445</v>
      </c>
    </row>
    <row r="198" spans="1:7" ht="42" customHeight="1">
      <c r="A198" s="23"/>
      <c r="B198" s="52"/>
      <c r="C198" s="127" t="s">
        <v>156</v>
      </c>
      <c r="D198" s="128" t="s">
        <v>441</v>
      </c>
      <c r="E198" s="174">
        <f>SUM(E199:E238)</f>
        <v>994116.2000000002</v>
      </c>
      <c r="F198" s="174">
        <f>SUM(F199:F238)</f>
        <v>746416.4000000001</v>
      </c>
      <c r="G198" s="83">
        <f t="shared" si="3"/>
        <v>75.0834158018952</v>
      </c>
    </row>
    <row r="199" spans="1:7" ht="70.5" customHeight="1">
      <c r="A199" s="23"/>
      <c r="B199" s="52"/>
      <c r="C199" s="129" t="s">
        <v>442</v>
      </c>
      <c r="D199" s="130" t="s">
        <v>73</v>
      </c>
      <c r="E199" s="179">
        <v>3.7</v>
      </c>
      <c r="F199" s="179">
        <v>2</v>
      </c>
      <c r="G199" s="58">
        <f t="shared" si="3"/>
        <v>54.05405405405405</v>
      </c>
    </row>
    <row r="200" spans="1:9" ht="51" customHeight="1">
      <c r="A200" s="23"/>
      <c r="B200" s="52"/>
      <c r="C200" s="129" t="s">
        <v>443</v>
      </c>
      <c r="D200" s="130" t="s">
        <v>74</v>
      </c>
      <c r="E200" s="176">
        <v>12989.8</v>
      </c>
      <c r="F200" s="176">
        <v>6218.2</v>
      </c>
      <c r="G200" s="58">
        <f t="shared" si="3"/>
        <v>47.869867126514656</v>
      </c>
      <c r="I200">
        <v>6218.1</v>
      </c>
    </row>
    <row r="201" spans="1:7" ht="50.25" customHeight="1">
      <c r="A201" s="23"/>
      <c r="B201" s="52"/>
      <c r="C201" s="131" t="s">
        <v>121</v>
      </c>
      <c r="D201" s="130" t="s">
        <v>75</v>
      </c>
      <c r="E201" s="178">
        <v>42511.9</v>
      </c>
      <c r="F201" s="178">
        <v>34137</v>
      </c>
      <c r="G201" s="58">
        <f t="shared" si="3"/>
        <v>80.29986897786266</v>
      </c>
    </row>
    <row r="202" spans="1:7" ht="75" customHeight="1">
      <c r="A202" s="23"/>
      <c r="B202" s="52"/>
      <c r="C202" s="132" t="s">
        <v>306</v>
      </c>
      <c r="D202" s="130" t="s">
        <v>76</v>
      </c>
      <c r="E202" s="178">
        <v>156.2</v>
      </c>
      <c r="F202" s="178">
        <v>0</v>
      </c>
      <c r="G202" s="58">
        <f t="shared" si="3"/>
        <v>0</v>
      </c>
    </row>
    <row r="203" spans="1:7" ht="28.5" customHeight="1">
      <c r="A203" s="23"/>
      <c r="B203" s="52"/>
      <c r="C203" s="133" t="s">
        <v>159</v>
      </c>
      <c r="D203" s="130" t="s">
        <v>77</v>
      </c>
      <c r="E203" s="178">
        <v>556</v>
      </c>
      <c r="F203" s="178">
        <v>386.5</v>
      </c>
      <c r="G203" s="58">
        <f t="shared" si="3"/>
        <v>69.51438848920863</v>
      </c>
    </row>
    <row r="204" spans="1:7" ht="43.5" customHeight="1">
      <c r="A204" s="23"/>
      <c r="B204" s="52"/>
      <c r="C204" s="133" t="s">
        <v>346</v>
      </c>
      <c r="D204" s="130" t="s">
        <v>78</v>
      </c>
      <c r="E204" s="178">
        <v>128.2</v>
      </c>
      <c r="F204" s="178">
        <v>92.4</v>
      </c>
      <c r="G204" s="58">
        <f t="shared" si="3"/>
        <v>72.07488299531983</v>
      </c>
    </row>
    <row r="205" spans="1:7" ht="28.5" customHeight="1">
      <c r="A205" s="23"/>
      <c r="B205" s="52"/>
      <c r="C205" s="133" t="s">
        <v>347</v>
      </c>
      <c r="D205" s="130" t="s">
        <v>79</v>
      </c>
      <c r="E205" s="178">
        <v>450.8</v>
      </c>
      <c r="F205" s="178">
        <v>0</v>
      </c>
      <c r="G205" s="58">
        <f t="shared" si="3"/>
        <v>0</v>
      </c>
    </row>
    <row r="206" spans="1:7" ht="38.25" customHeight="1">
      <c r="A206" s="23"/>
      <c r="B206" s="52"/>
      <c r="C206" s="133" t="s">
        <v>348</v>
      </c>
      <c r="D206" s="130" t="s">
        <v>80</v>
      </c>
      <c r="E206" s="178">
        <v>8.9</v>
      </c>
      <c r="F206" s="178">
        <v>0</v>
      </c>
      <c r="G206" s="58">
        <f t="shared" si="3"/>
        <v>0</v>
      </c>
    </row>
    <row r="207" spans="1:7" ht="38.25" customHeight="1">
      <c r="A207" s="23"/>
      <c r="B207" s="52"/>
      <c r="C207" s="133" t="s">
        <v>520</v>
      </c>
      <c r="D207" s="130" t="s">
        <v>519</v>
      </c>
      <c r="E207" s="178">
        <v>4904.3</v>
      </c>
      <c r="F207" s="178">
        <v>4896</v>
      </c>
      <c r="G207" s="58">
        <f t="shared" si="3"/>
        <v>99.83076076096486</v>
      </c>
    </row>
    <row r="208" spans="1:7" ht="48" customHeight="1">
      <c r="A208" s="23"/>
      <c r="B208" s="52"/>
      <c r="C208" s="133" t="s">
        <v>523</v>
      </c>
      <c r="D208" s="130" t="s">
        <v>524</v>
      </c>
      <c r="E208" s="178">
        <v>226.6</v>
      </c>
      <c r="F208" s="178">
        <v>226.6</v>
      </c>
      <c r="G208" s="58">
        <f t="shared" si="3"/>
        <v>100</v>
      </c>
    </row>
    <row r="209" spans="1:7" ht="60" customHeight="1">
      <c r="A209" s="23"/>
      <c r="B209" s="52"/>
      <c r="C209" s="120" t="s">
        <v>262</v>
      </c>
      <c r="D209" s="130" t="s">
        <v>81</v>
      </c>
      <c r="E209" s="178">
        <v>314196.4</v>
      </c>
      <c r="F209" s="178">
        <v>232559.5</v>
      </c>
      <c r="G209" s="58">
        <f t="shared" si="3"/>
        <v>74.01723889898165</v>
      </c>
    </row>
    <row r="210" spans="1:7" ht="51" customHeight="1">
      <c r="A210" s="23"/>
      <c r="B210" s="52"/>
      <c r="C210" s="120" t="s">
        <v>444</v>
      </c>
      <c r="D210" s="130" t="s">
        <v>82</v>
      </c>
      <c r="E210" s="178">
        <v>50.3</v>
      </c>
      <c r="F210" s="178">
        <v>37.7</v>
      </c>
      <c r="G210" s="58">
        <f t="shared" si="3"/>
        <v>74.9502982107356</v>
      </c>
    </row>
    <row r="211" spans="1:7" ht="51.75" customHeight="1">
      <c r="A211" s="23"/>
      <c r="B211" s="52"/>
      <c r="C211" s="134" t="s">
        <v>445</v>
      </c>
      <c r="D211" s="130" t="s">
        <v>83</v>
      </c>
      <c r="E211" s="178">
        <v>6790.4</v>
      </c>
      <c r="F211" s="178">
        <v>5189</v>
      </c>
      <c r="G211" s="58">
        <f t="shared" si="3"/>
        <v>76.41670593779453</v>
      </c>
    </row>
    <row r="212" spans="1:7" ht="58.5" customHeight="1" hidden="1">
      <c r="A212" s="23"/>
      <c r="B212" s="52"/>
      <c r="C212" s="135" t="s">
        <v>268</v>
      </c>
      <c r="D212" s="130" t="s">
        <v>308</v>
      </c>
      <c r="E212" s="178"/>
      <c r="F212" s="178"/>
      <c r="G212" s="58" t="e">
        <f t="shared" si="3"/>
        <v>#DIV/0!</v>
      </c>
    </row>
    <row r="213" spans="1:7" ht="38.25" customHeight="1" hidden="1">
      <c r="A213" s="23"/>
      <c r="B213" s="52"/>
      <c r="C213" s="120" t="s">
        <v>259</v>
      </c>
      <c r="D213" s="130" t="s">
        <v>309</v>
      </c>
      <c r="E213" s="176"/>
      <c r="F213" s="176"/>
      <c r="G213" s="58" t="e">
        <f t="shared" si="3"/>
        <v>#DIV/0!</v>
      </c>
    </row>
    <row r="214" spans="1:7" ht="78" customHeight="1">
      <c r="A214" s="23"/>
      <c r="B214" s="52"/>
      <c r="C214" s="120" t="s">
        <v>446</v>
      </c>
      <c r="D214" s="130" t="s">
        <v>84</v>
      </c>
      <c r="E214" s="176">
        <v>22846.2</v>
      </c>
      <c r="F214" s="176">
        <v>21447.2</v>
      </c>
      <c r="G214" s="58">
        <f t="shared" si="3"/>
        <v>93.8764433472525</v>
      </c>
    </row>
    <row r="215" spans="1:7" ht="51" customHeight="1">
      <c r="A215" s="23"/>
      <c r="B215" s="52"/>
      <c r="C215" s="136" t="s">
        <v>447</v>
      </c>
      <c r="D215" s="130" t="s">
        <v>85</v>
      </c>
      <c r="E215" s="176">
        <v>701.7</v>
      </c>
      <c r="F215" s="176">
        <v>311.7</v>
      </c>
      <c r="G215" s="58">
        <f t="shared" si="3"/>
        <v>44.420692603676784</v>
      </c>
    </row>
    <row r="216" spans="1:7" ht="50.25" customHeight="1">
      <c r="A216" s="23"/>
      <c r="B216" s="52"/>
      <c r="C216" s="136" t="s">
        <v>491</v>
      </c>
      <c r="D216" s="130" t="s">
        <v>490</v>
      </c>
      <c r="E216" s="176">
        <v>9387.8</v>
      </c>
      <c r="F216" s="176">
        <v>6918.9</v>
      </c>
      <c r="G216" s="58">
        <f t="shared" si="3"/>
        <v>73.70097360403929</v>
      </c>
    </row>
    <row r="217" spans="1:7" ht="77.25" customHeight="1">
      <c r="A217" s="23"/>
      <c r="B217" s="52"/>
      <c r="C217" s="136" t="s">
        <v>448</v>
      </c>
      <c r="D217" s="130" t="s">
        <v>86</v>
      </c>
      <c r="E217" s="178">
        <v>2219</v>
      </c>
      <c r="F217" s="178">
        <v>1992.4</v>
      </c>
      <c r="G217" s="58">
        <f t="shared" si="3"/>
        <v>89.78819287967553</v>
      </c>
    </row>
    <row r="218" spans="1:7" ht="71.25" customHeight="1">
      <c r="A218" s="23"/>
      <c r="B218" s="52"/>
      <c r="C218" s="135" t="s">
        <v>449</v>
      </c>
      <c r="D218" s="130" t="s">
        <v>87</v>
      </c>
      <c r="E218" s="178">
        <v>90.8</v>
      </c>
      <c r="F218" s="176">
        <v>79.2</v>
      </c>
      <c r="G218" s="58">
        <f t="shared" si="3"/>
        <v>87.22466960352423</v>
      </c>
    </row>
    <row r="219" spans="1:7" ht="38.25" customHeight="1">
      <c r="A219" s="23"/>
      <c r="B219" s="52"/>
      <c r="C219" s="133" t="s">
        <v>201</v>
      </c>
      <c r="D219" s="130" t="s">
        <v>88</v>
      </c>
      <c r="E219" s="178">
        <v>562.5</v>
      </c>
      <c r="F219" s="178">
        <v>382.2</v>
      </c>
      <c r="G219" s="58">
        <f t="shared" si="3"/>
        <v>67.94666666666667</v>
      </c>
    </row>
    <row r="220" spans="1:7" ht="37.5" customHeight="1">
      <c r="A220" s="23"/>
      <c r="B220" s="52"/>
      <c r="C220" s="133" t="s">
        <v>202</v>
      </c>
      <c r="D220" s="130" t="s">
        <v>89</v>
      </c>
      <c r="E220" s="178">
        <v>1281.2</v>
      </c>
      <c r="F220" s="178">
        <v>873.5</v>
      </c>
      <c r="G220" s="58">
        <f t="shared" si="3"/>
        <v>68.1782703715267</v>
      </c>
    </row>
    <row r="221" spans="1:7" ht="44.25" customHeight="1">
      <c r="A221" s="23"/>
      <c r="B221" s="52"/>
      <c r="C221" s="133" t="s">
        <v>488</v>
      </c>
      <c r="D221" s="130" t="s">
        <v>487</v>
      </c>
      <c r="E221" s="178">
        <v>2669</v>
      </c>
      <c r="F221" s="178">
        <v>2657</v>
      </c>
      <c r="G221" s="58">
        <f t="shared" si="3"/>
        <v>99.55039340576995</v>
      </c>
    </row>
    <row r="222" spans="1:7" ht="69" customHeight="1">
      <c r="A222" s="23"/>
      <c r="B222" s="52"/>
      <c r="C222" s="135" t="s">
        <v>310</v>
      </c>
      <c r="D222" s="130" t="s">
        <v>90</v>
      </c>
      <c r="E222" s="178">
        <v>74745.8</v>
      </c>
      <c r="F222" s="178">
        <v>59100</v>
      </c>
      <c r="G222" s="58">
        <f t="shared" si="3"/>
        <v>79.0679877665367</v>
      </c>
    </row>
    <row r="223" spans="1:7" ht="97.5" customHeight="1">
      <c r="A223" s="23"/>
      <c r="B223" s="52"/>
      <c r="C223" s="135" t="s">
        <v>450</v>
      </c>
      <c r="D223" s="130" t="s">
        <v>91</v>
      </c>
      <c r="E223" s="178">
        <v>438.3</v>
      </c>
      <c r="F223" s="178">
        <v>350</v>
      </c>
      <c r="G223" s="58">
        <f t="shared" si="3"/>
        <v>79.85398129135295</v>
      </c>
    </row>
    <row r="224" spans="1:9" ht="69.75" customHeight="1">
      <c r="A224" s="23"/>
      <c r="B224" s="52"/>
      <c r="C224" s="135" t="s">
        <v>311</v>
      </c>
      <c r="D224" s="130" t="s">
        <v>92</v>
      </c>
      <c r="E224" s="178">
        <v>91.9</v>
      </c>
      <c r="F224" s="178">
        <v>42.9</v>
      </c>
      <c r="G224" s="58">
        <f t="shared" si="3"/>
        <v>46.68117519042437</v>
      </c>
      <c r="I224">
        <v>42.9</v>
      </c>
    </row>
    <row r="225" spans="1:8" ht="162" customHeight="1">
      <c r="A225" s="23"/>
      <c r="B225" s="52"/>
      <c r="C225" s="135" t="s">
        <v>451</v>
      </c>
      <c r="D225" s="130" t="s">
        <v>93</v>
      </c>
      <c r="E225" s="178">
        <v>50839.2</v>
      </c>
      <c r="F225" s="178">
        <v>39110.6</v>
      </c>
      <c r="G225" s="58">
        <f t="shared" si="3"/>
        <v>76.9300067664322</v>
      </c>
      <c r="H225" s="23" t="s">
        <v>0</v>
      </c>
    </row>
    <row r="226" spans="1:7" ht="60" customHeight="1">
      <c r="A226" s="23"/>
      <c r="B226" s="52"/>
      <c r="C226" s="135" t="s">
        <v>297</v>
      </c>
      <c r="D226" s="130" t="s">
        <v>94</v>
      </c>
      <c r="E226" s="176">
        <v>758.3</v>
      </c>
      <c r="F226" s="176">
        <v>568.8</v>
      </c>
      <c r="G226" s="58">
        <f t="shared" si="3"/>
        <v>75.00989054463932</v>
      </c>
    </row>
    <row r="227" spans="1:7" ht="38.25" customHeight="1">
      <c r="A227" s="23"/>
      <c r="B227" s="52"/>
      <c r="C227" s="133" t="s">
        <v>452</v>
      </c>
      <c r="D227" s="130" t="s">
        <v>95</v>
      </c>
      <c r="E227" s="176">
        <v>1112.1</v>
      </c>
      <c r="F227" s="176">
        <v>842.2</v>
      </c>
      <c r="G227" s="58">
        <f t="shared" si="3"/>
        <v>75.73059976620809</v>
      </c>
    </row>
    <row r="228" spans="1:7" ht="63" customHeight="1">
      <c r="A228" s="23"/>
      <c r="B228" s="52"/>
      <c r="C228" s="133" t="s">
        <v>453</v>
      </c>
      <c r="D228" s="130" t="s">
        <v>96</v>
      </c>
      <c r="E228" s="176">
        <v>73.9</v>
      </c>
      <c r="F228" s="176">
        <v>73.9</v>
      </c>
      <c r="G228" s="58">
        <f t="shared" si="3"/>
        <v>100</v>
      </c>
    </row>
    <row r="229" spans="1:7" ht="57.75" customHeight="1">
      <c r="A229" s="23"/>
      <c r="B229" s="52"/>
      <c r="C229" s="133" t="s">
        <v>283</v>
      </c>
      <c r="D229" s="130" t="s">
        <v>97</v>
      </c>
      <c r="E229" s="176">
        <v>743.6</v>
      </c>
      <c r="F229" s="176">
        <v>542.6</v>
      </c>
      <c r="G229" s="58">
        <f t="shared" si="3"/>
        <v>72.96933835395375</v>
      </c>
    </row>
    <row r="230" spans="1:7" ht="45.75" customHeight="1">
      <c r="A230" s="23"/>
      <c r="B230" s="52"/>
      <c r="C230" s="133" t="s">
        <v>37</v>
      </c>
      <c r="D230" s="130" t="s">
        <v>98</v>
      </c>
      <c r="E230" s="176">
        <v>9578.4</v>
      </c>
      <c r="F230" s="176">
        <v>6644.3</v>
      </c>
      <c r="G230" s="58">
        <f t="shared" si="3"/>
        <v>69.36753528773073</v>
      </c>
    </row>
    <row r="231" spans="1:7" ht="69" customHeight="1">
      <c r="A231" s="23"/>
      <c r="B231" s="52"/>
      <c r="C231" s="135" t="s">
        <v>312</v>
      </c>
      <c r="D231" s="130" t="s">
        <v>99</v>
      </c>
      <c r="E231" s="176">
        <v>1585.9</v>
      </c>
      <c r="F231" s="176">
        <v>0</v>
      </c>
      <c r="G231" s="58">
        <f t="shared" si="3"/>
        <v>0</v>
      </c>
    </row>
    <row r="232" spans="1:7" ht="57" customHeight="1">
      <c r="A232" s="23"/>
      <c r="B232" s="52"/>
      <c r="C232" s="135" t="s">
        <v>260</v>
      </c>
      <c r="D232" s="130" t="s">
        <v>100</v>
      </c>
      <c r="E232" s="176">
        <v>6562</v>
      </c>
      <c r="F232" s="176">
        <v>6233.3</v>
      </c>
      <c r="G232" s="58">
        <f t="shared" si="3"/>
        <v>94.99085644620543</v>
      </c>
    </row>
    <row r="233" spans="1:7" ht="66.75" customHeight="1">
      <c r="A233" s="23"/>
      <c r="B233" s="52"/>
      <c r="C233" s="135" t="s">
        <v>313</v>
      </c>
      <c r="D233" s="130" t="s">
        <v>101</v>
      </c>
      <c r="E233" s="176">
        <v>2500.5</v>
      </c>
      <c r="F233" s="176">
        <v>2000</v>
      </c>
      <c r="G233" s="58">
        <f t="shared" si="3"/>
        <v>79.98400319936013</v>
      </c>
    </row>
    <row r="234" spans="1:7" ht="64.5" customHeight="1">
      <c r="A234" s="23"/>
      <c r="B234" s="52"/>
      <c r="C234" s="135" t="s">
        <v>454</v>
      </c>
      <c r="D234" s="130" t="s">
        <v>102</v>
      </c>
      <c r="E234" s="176">
        <v>1082.4</v>
      </c>
      <c r="F234" s="176">
        <v>0</v>
      </c>
      <c r="G234" s="58">
        <f t="shared" si="3"/>
        <v>0</v>
      </c>
    </row>
    <row r="235" spans="1:7" ht="51" customHeight="1">
      <c r="A235" s="23"/>
      <c r="B235" s="52"/>
      <c r="C235" s="120" t="s">
        <v>455</v>
      </c>
      <c r="D235" s="130" t="s">
        <v>103</v>
      </c>
      <c r="E235" s="176">
        <v>311509.9</v>
      </c>
      <c r="F235" s="176">
        <v>231769.9</v>
      </c>
      <c r="G235" s="58">
        <f t="shared" si="3"/>
        <v>74.40209765403924</v>
      </c>
    </row>
    <row r="236" spans="1:7" ht="61.5" customHeight="1">
      <c r="A236" s="23"/>
      <c r="B236" s="52"/>
      <c r="C236" s="120" t="s">
        <v>261</v>
      </c>
      <c r="D236" s="130" t="s">
        <v>104</v>
      </c>
      <c r="E236" s="176">
        <v>49.8</v>
      </c>
      <c r="F236" s="176">
        <v>37.3</v>
      </c>
      <c r="G236" s="58">
        <f t="shared" si="3"/>
        <v>74.8995983935743</v>
      </c>
    </row>
    <row r="237" spans="1:7" ht="57.75" customHeight="1">
      <c r="A237" s="23"/>
      <c r="B237" s="52"/>
      <c r="C237" s="194" t="s">
        <v>493</v>
      </c>
      <c r="D237" s="130" t="s">
        <v>492</v>
      </c>
      <c r="E237" s="176">
        <v>107960.7</v>
      </c>
      <c r="F237" s="176">
        <v>79567.4</v>
      </c>
      <c r="G237" s="58">
        <f t="shared" si="3"/>
        <v>73.70033725235201</v>
      </c>
    </row>
    <row r="238" spans="1:7" ht="114" customHeight="1">
      <c r="A238" s="23"/>
      <c r="B238" s="52"/>
      <c r="C238" s="194" t="s">
        <v>521</v>
      </c>
      <c r="D238" s="130" t="s">
        <v>522</v>
      </c>
      <c r="E238" s="176">
        <v>1751.8</v>
      </c>
      <c r="F238" s="176">
        <v>1126.2</v>
      </c>
      <c r="G238" s="58">
        <f t="shared" si="3"/>
        <v>64.28816074894395</v>
      </c>
    </row>
    <row r="239" spans="1:7" ht="18" customHeight="1">
      <c r="A239" s="23"/>
      <c r="B239" s="52"/>
      <c r="C239" s="224" t="s">
        <v>2</v>
      </c>
      <c r="D239" s="130" t="s">
        <v>105</v>
      </c>
      <c r="E239" s="178">
        <v>1130.4</v>
      </c>
      <c r="F239" s="178">
        <v>1130.4</v>
      </c>
      <c r="G239" s="58">
        <f t="shared" si="3"/>
        <v>100</v>
      </c>
    </row>
    <row r="240" spans="1:7" ht="18" customHeight="1">
      <c r="A240" s="23"/>
      <c r="B240" s="52"/>
      <c r="C240" s="225"/>
      <c r="D240" s="130" t="s">
        <v>106</v>
      </c>
      <c r="E240" s="178">
        <v>2223.3</v>
      </c>
      <c r="F240" s="178">
        <v>1797.2</v>
      </c>
      <c r="G240" s="58">
        <f t="shared" si="3"/>
        <v>80.83479512436467</v>
      </c>
    </row>
    <row r="241" spans="1:7" ht="17.25" customHeight="1">
      <c r="A241" s="23"/>
      <c r="B241" s="52"/>
      <c r="C241" s="226"/>
      <c r="D241" s="130" t="s">
        <v>107</v>
      </c>
      <c r="E241" s="178">
        <v>13000</v>
      </c>
      <c r="F241" s="178">
        <v>13000</v>
      </c>
      <c r="G241" s="58">
        <f t="shared" si="3"/>
        <v>100</v>
      </c>
    </row>
    <row r="242" spans="1:7" ht="18" customHeight="1">
      <c r="A242" s="23"/>
      <c r="B242" s="52"/>
      <c r="C242" s="224" t="s">
        <v>269</v>
      </c>
      <c r="D242" s="130" t="s">
        <v>108</v>
      </c>
      <c r="E242" s="178">
        <v>2823.1</v>
      </c>
      <c r="F242" s="178">
        <v>2393.7</v>
      </c>
      <c r="G242" s="58">
        <f t="shared" si="3"/>
        <v>84.78977011087102</v>
      </c>
    </row>
    <row r="243" spans="1:7" ht="18" customHeight="1">
      <c r="A243" s="23"/>
      <c r="B243" s="52"/>
      <c r="C243" s="225"/>
      <c r="D243" s="130" t="s">
        <v>489</v>
      </c>
      <c r="E243" s="178">
        <v>117.8</v>
      </c>
      <c r="F243" s="178">
        <v>9.8</v>
      </c>
      <c r="G243" s="58">
        <f t="shared" si="3"/>
        <v>8.31918505942275</v>
      </c>
    </row>
    <row r="244" spans="1:7" ht="18" customHeight="1">
      <c r="A244" s="23"/>
      <c r="B244" s="52"/>
      <c r="C244" s="227"/>
      <c r="D244" s="130" t="s">
        <v>109</v>
      </c>
      <c r="E244" s="178">
        <v>32291.2</v>
      </c>
      <c r="F244" s="178">
        <v>27528</v>
      </c>
      <c r="G244" s="58">
        <f t="shared" si="3"/>
        <v>85.249231988901</v>
      </c>
    </row>
    <row r="245" spans="1:7" ht="38.25" customHeight="1">
      <c r="A245" s="23"/>
      <c r="B245" s="52"/>
      <c r="C245" s="120" t="s">
        <v>349</v>
      </c>
      <c r="D245" s="130" t="s">
        <v>456</v>
      </c>
      <c r="E245" s="178">
        <v>6.8</v>
      </c>
      <c r="F245" s="178">
        <v>0.8</v>
      </c>
      <c r="G245" s="58">
        <f t="shared" si="3"/>
        <v>11.764705882352942</v>
      </c>
    </row>
    <row r="246" spans="1:7" ht="27.75" customHeight="1">
      <c r="A246" s="23"/>
      <c r="B246" s="52"/>
      <c r="C246" s="120" t="s">
        <v>1</v>
      </c>
      <c r="D246" s="130" t="s">
        <v>110</v>
      </c>
      <c r="E246" s="178">
        <v>635.6</v>
      </c>
      <c r="F246" s="178">
        <v>410.6</v>
      </c>
      <c r="G246" s="58">
        <f t="shared" si="3"/>
        <v>64.60037759597232</v>
      </c>
    </row>
    <row r="247" spans="1:7" ht="75.75" customHeight="1">
      <c r="A247" s="23"/>
      <c r="B247" s="54"/>
      <c r="C247" s="145" t="s">
        <v>350</v>
      </c>
      <c r="D247" s="130" t="s">
        <v>111</v>
      </c>
      <c r="E247" s="178">
        <v>44453</v>
      </c>
      <c r="F247" s="178">
        <v>25047.5</v>
      </c>
      <c r="G247" s="58">
        <f t="shared" si="3"/>
        <v>56.34602838953502</v>
      </c>
    </row>
    <row r="248" spans="1:7" ht="44.25" customHeight="1">
      <c r="A248" s="23"/>
      <c r="B248" s="54"/>
      <c r="C248" s="137" t="s">
        <v>307</v>
      </c>
      <c r="D248" s="130" t="s">
        <v>112</v>
      </c>
      <c r="E248" s="178">
        <v>58.9</v>
      </c>
      <c r="F248" s="178">
        <v>40.6</v>
      </c>
      <c r="G248" s="58">
        <f t="shared" si="3"/>
        <v>68.93039049235993</v>
      </c>
    </row>
    <row r="249" spans="1:7" ht="51" customHeight="1">
      <c r="A249" s="23"/>
      <c r="B249" s="54"/>
      <c r="C249" s="137" t="s">
        <v>351</v>
      </c>
      <c r="D249" s="130" t="s">
        <v>113</v>
      </c>
      <c r="E249" s="178">
        <v>677.9</v>
      </c>
      <c r="F249" s="178">
        <v>467.4</v>
      </c>
      <c r="G249" s="58">
        <f t="shared" si="3"/>
        <v>68.94822245168903</v>
      </c>
    </row>
    <row r="250" spans="1:7" ht="49.5" customHeight="1">
      <c r="A250" s="23"/>
      <c r="B250" s="54"/>
      <c r="C250" s="137" t="s">
        <v>229</v>
      </c>
      <c r="D250" s="130" t="s">
        <v>457</v>
      </c>
      <c r="E250" s="178">
        <v>95776.4</v>
      </c>
      <c r="F250" s="178">
        <v>42587.1</v>
      </c>
      <c r="G250" s="58">
        <f t="shared" si="3"/>
        <v>44.465129196754106</v>
      </c>
    </row>
    <row r="251" spans="1:7" ht="36" customHeight="1">
      <c r="A251" s="23"/>
      <c r="B251" s="54" t="s">
        <v>126</v>
      </c>
      <c r="C251" s="12" t="s">
        <v>38</v>
      </c>
      <c r="D251" s="185" t="s">
        <v>459</v>
      </c>
      <c r="E251" s="180">
        <f>E252+E254+E253</f>
        <v>11824.4</v>
      </c>
      <c r="F251" s="180">
        <f>F252+F254+F253</f>
        <v>2635.1</v>
      </c>
      <c r="G251" s="88">
        <v>0</v>
      </c>
    </row>
    <row r="252" spans="1:7" ht="39" customHeight="1">
      <c r="A252" s="23"/>
      <c r="B252" s="54"/>
      <c r="C252" s="21" t="s">
        <v>495</v>
      </c>
      <c r="D252" s="51" t="s">
        <v>494</v>
      </c>
      <c r="E252" s="181">
        <v>9374.4</v>
      </c>
      <c r="F252" s="181">
        <v>2330.6</v>
      </c>
      <c r="G252" s="58">
        <f t="shared" si="3"/>
        <v>24.86132445809865</v>
      </c>
    </row>
    <row r="253" spans="1:7" ht="49.5" customHeight="1">
      <c r="A253" s="23"/>
      <c r="B253" s="54"/>
      <c r="C253" s="21" t="s">
        <v>525</v>
      </c>
      <c r="D253" s="51" t="s">
        <v>526</v>
      </c>
      <c r="E253" s="181">
        <v>1200</v>
      </c>
      <c r="F253" s="181"/>
      <c r="G253" s="58"/>
    </row>
    <row r="254" spans="1:7" ht="44.25" customHeight="1">
      <c r="A254" s="23"/>
      <c r="B254" s="54"/>
      <c r="C254" s="21" t="s">
        <v>458</v>
      </c>
      <c r="D254" s="51" t="s">
        <v>460</v>
      </c>
      <c r="E254" s="181">
        <v>1250</v>
      </c>
      <c r="F254" s="181">
        <v>304.5</v>
      </c>
      <c r="G254" s="58">
        <f>F254/E254*100</f>
        <v>24.36</v>
      </c>
    </row>
    <row r="255" spans="1:7" ht="37.5" customHeight="1">
      <c r="A255" s="23"/>
      <c r="B255" s="54" t="s">
        <v>352</v>
      </c>
      <c r="C255" s="55" t="s">
        <v>314</v>
      </c>
      <c r="D255" s="193" t="s">
        <v>315</v>
      </c>
      <c r="E255" s="182">
        <f>E256</f>
        <v>122949.5</v>
      </c>
      <c r="F255" s="182">
        <f>F256</f>
        <v>68.6</v>
      </c>
      <c r="G255" s="89">
        <f t="shared" si="3"/>
        <v>0.055795265535850076</v>
      </c>
    </row>
    <row r="256" spans="1:7" ht="18" customHeight="1">
      <c r="A256" s="23"/>
      <c r="B256" s="52"/>
      <c r="C256" s="56" t="s">
        <v>316</v>
      </c>
      <c r="D256" s="51" t="s">
        <v>317</v>
      </c>
      <c r="E256" s="183">
        <v>122949.5</v>
      </c>
      <c r="F256" s="183">
        <v>68.6</v>
      </c>
      <c r="G256" s="58">
        <f t="shared" si="3"/>
        <v>0.055795265535850076</v>
      </c>
    </row>
    <row r="257" spans="1:7" ht="57.75" customHeight="1">
      <c r="A257" s="153"/>
      <c r="B257" s="149" t="s">
        <v>353</v>
      </c>
      <c r="C257" s="150" t="s">
        <v>157</v>
      </c>
      <c r="D257" s="151" t="s">
        <v>318</v>
      </c>
      <c r="E257" s="178">
        <v>0</v>
      </c>
      <c r="F257" s="178">
        <v>0</v>
      </c>
      <c r="G257" s="58">
        <v>0</v>
      </c>
    </row>
    <row r="258" spans="1:7" ht="47.25" customHeight="1">
      <c r="A258" s="153"/>
      <c r="B258" s="149" t="s">
        <v>320</v>
      </c>
      <c r="C258" s="150" t="s">
        <v>319</v>
      </c>
      <c r="D258" s="152" t="s">
        <v>230</v>
      </c>
      <c r="E258" s="178">
        <v>-551.2</v>
      </c>
      <c r="F258" s="178">
        <v>-551.2</v>
      </c>
      <c r="G258" s="58">
        <f>F258/E258*100</f>
        <v>100</v>
      </c>
    </row>
    <row r="259" spans="1:7" ht="117" customHeight="1">
      <c r="A259" s="23"/>
      <c r="B259" s="65"/>
      <c r="C259" s="159"/>
      <c r="E259" s="160"/>
      <c r="F259" s="148"/>
      <c r="G259" s="106"/>
    </row>
    <row r="260" spans="1:7" ht="326.25" customHeight="1">
      <c r="A260" s="23"/>
      <c r="B260" s="65"/>
      <c r="C260" s="159"/>
      <c r="E260" s="160"/>
      <c r="F260" s="148"/>
      <c r="G260" s="106"/>
    </row>
    <row r="261" spans="1:7" ht="312.75" customHeight="1">
      <c r="A261" s="23"/>
      <c r="B261" s="65"/>
      <c r="C261" s="159"/>
      <c r="E261" s="160"/>
      <c r="F261" s="148"/>
      <c r="G261" s="106"/>
    </row>
    <row r="262" spans="1:7" ht="312.75" customHeight="1">
      <c r="A262" s="23"/>
      <c r="B262" s="65"/>
      <c r="C262" s="159"/>
      <c r="E262" s="160"/>
      <c r="F262" s="148"/>
      <c r="G262" s="106"/>
    </row>
    <row r="263" spans="1:7" ht="409.5" customHeight="1">
      <c r="A263" s="23"/>
      <c r="B263" s="65"/>
      <c r="C263" s="159"/>
      <c r="E263" s="160"/>
      <c r="F263" s="148"/>
      <c r="G263" s="106"/>
    </row>
    <row r="264" spans="3:9" ht="57.75" customHeight="1">
      <c r="C264" s="4"/>
      <c r="D264" s="5"/>
      <c r="E264"/>
      <c r="F264" s="228" t="s">
        <v>257</v>
      </c>
      <c r="G264" s="228"/>
      <c r="H264" s="112"/>
      <c r="I264" s="112"/>
    </row>
    <row r="265" spans="3:9" ht="48" customHeight="1">
      <c r="C265" s="4"/>
      <c r="D265" s="230" t="s">
        <v>464</v>
      </c>
      <c r="E265" s="230"/>
      <c r="F265" s="230"/>
      <c r="G265" s="230"/>
      <c r="H265" s="112"/>
      <c r="I265" s="112"/>
    </row>
    <row r="266" spans="3:9" ht="24" customHeight="1">
      <c r="C266" s="232" t="s">
        <v>481</v>
      </c>
      <c r="D266" s="232"/>
      <c r="E266" s="232"/>
      <c r="F266" s="232"/>
      <c r="G266" s="232"/>
      <c r="H266" s="112"/>
      <c r="I266" s="112"/>
    </row>
    <row r="267" spans="3:9" ht="18.75" customHeight="1">
      <c r="C267" s="232" t="s">
        <v>479</v>
      </c>
      <c r="D267" s="232"/>
      <c r="E267" s="232"/>
      <c r="F267" s="232"/>
      <c r="G267" s="232"/>
      <c r="H267" s="112"/>
      <c r="I267" s="112"/>
    </row>
    <row r="268" spans="3:9" ht="18.75" customHeight="1">
      <c r="C268" s="232" t="s">
        <v>480</v>
      </c>
      <c r="D268" s="232"/>
      <c r="E268" s="232"/>
      <c r="F268" s="232"/>
      <c r="G268" s="232"/>
      <c r="H268" s="112"/>
      <c r="I268" s="112"/>
    </row>
    <row r="269" spans="3:9" ht="21.75" customHeight="1">
      <c r="C269" s="237"/>
      <c r="D269" s="237"/>
      <c r="E269" s="237"/>
      <c r="F269" s="237"/>
      <c r="G269" s="237"/>
      <c r="H269" s="112"/>
      <c r="I269" s="112"/>
    </row>
    <row r="270" spans="3:9" ht="51" customHeight="1">
      <c r="C270" s="14" t="s">
        <v>36</v>
      </c>
      <c r="D270" s="18" t="s">
        <v>160</v>
      </c>
      <c r="E270" s="156" t="s">
        <v>461</v>
      </c>
      <c r="F270" s="18" t="s">
        <v>501</v>
      </c>
      <c r="G270" s="157" t="s">
        <v>356</v>
      </c>
      <c r="H270" s="112"/>
      <c r="I270" s="112"/>
    </row>
    <row r="271" spans="3:9" ht="18.75" customHeight="1">
      <c r="C271" s="117" t="s">
        <v>55</v>
      </c>
      <c r="D271" s="118"/>
      <c r="E271" s="115">
        <f>E272</f>
        <v>49030.89999999991</v>
      </c>
      <c r="F271" s="116">
        <f>F272</f>
        <v>81296.7999999999</v>
      </c>
      <c r="G271" s="154">
        <f>F271/E271*100</f>
        <v>165.8072766357543</v>
      </c>
      <c r="H271" s="112"/>
      <c r="I271" s="112"/>
    </row>
    <row r="272" spans="3:9" ht="29.25" customHeight="1">
      <c r="C272" s="19" t="s">
        <v>465</v>
      </c>
      <c r="D272" s="40" t="s">
        <v>143</v>
      </c>
      <c r="E272" s="90">
        <f>E273+E278+E291+E283</f>
        <v>49030.89999999991</v>
      </c>
      <c r="F272" s="90">
        <f>F273+F278+F291+F283</f>
        <v>81296.7999999999</v>
      </c>
      <c r="G272" s="158">
        <f aca="true" t="shared" si="4" ref="G272:G296">F272/E272*100</f>
        <v>165.8072766357543</v>
      </c>
      <c r="H272" s="112"/>
      <c r="I272" s="112"/>
    </row>
    <row r="273" spans="3:9" ht="27.75" customHeight="1">
      <c r="C273" s="7" t="s">
        <v>56</v>
      </c>
      <c r="D273" s="40" t="s">
        <v>144</v>
      </c>
      <c r="E273" s="90">
        <f>E274+E276</f>
        <v>74715.5</v>
      </c>
      <c r="F273" s="119">
        <f>F274+F276</f>
        <v>25000</v>
      </c>
      <c r="G273" s="158">
        <f t="shared" si="4"/>
        <v>33.46025925008867</v>
      </c>
      <c r="H273" s="112"/>
      <c r="I273" s="112"/>
    </row>
    <row r="274" spans="3:9" ht="30.75" customHeight="1">
      <c r="C274" s="7" t="s">
        <v>57</v>
      </c>
      <c r="D274" s="40" t="s">
        <v>135</v>
      </c>
      <c r="E274" s="90">
        <f>E275</f>
        <v>375715.5</v>
      </c>
      <c r="F274" s="90">
        <f>F275</f>
        <v>198000</v>
      </c>
      <c r="G274" s="158">
        <f t="shared" si="4"/>
        <v>52.69944945044854</v>
      </c>
      <c r="H274" s="112"/>
      <c r="I274" s="112"/>
    </row>
    <row r="275" spans="3:9" ht="27.75" customHeight="1">
      <c r="C275" s="7" t="s">
        <v>114</v>
      </c>
      <c r="D275" s="40" t="s">
        <v>145</v>
      </c>
      <c r="E275" s="90">
        <v>375715.5</v>
      </c>
      <c r="F275" s="90">
        <v>198000</v>
      </c>
      <c r="G275" s="158">
        <f t="shared" si="4"/>
        <v>52.69944945044854</v>
      </c>
      <c r="H275" s="112"/>
      <c r="I275" s="112"/>
    </row>
    <row r="276" spans="3:9" ht="28.5" customHeight="1">
      <c r="C276" s="7" t="s">
        <v>115</v>
      </c>
      <c r="D276" s="40" t="s">
        <v>136</v>
      </c>
      <c r="E276" s="90">
        <f>E277</f>
        <v>-301000</v>
      </c>
      <c r="F276" s="90">
        <f>F277</f>
        <v>-173000</v>
      </c>
      <c r="G276" s="158">
        <f t="shared" si="4"/>
        <v>57.475083056478404</v>
      </c>
      <c r="H276" s="112"/>
      <c r="I276" s="112"/>
    </row>
    <row r="277" spans="3:9" ht="28.5" customHeight="1">
      <c r="C277" s="7" t="s">
        <v>116</v>
      </c>
      <c r="D277" s="40" t="s">
        <v>146</v>
      </c>
      <c r="E277" s="90">
        <v>-301000</v>
      </c>
      <c r="F277" s="90">
        <v>-173000</v>
      </c>
      <c r="G277" s="158">
        <f t="shared" si="4"/>
        <v>57.475083056478404</v>
      </c>
      <c r="H277" s="112"/>
      <c r="I277" s="112"/>
    </row>
    <row r="278" spans="3:9" ht="28.5" customHeight="1">
      <c r="C278" s="7" t="s">
        <v>473</v>
      </c>
      <c r="D278" s="40" t="s">
        <v>137</v>
      </c>
      <c r="E278" s="90">
        <f>E279+E281</f>
        <v>-26715.5</v>
      </c>
      <c r="F278" s="90">
        <f>F279+F281</f>
        <v>-11885.1</v>
      </c>
      <c r="G278" s="158">
        <f t="shared" si="4"/>
        <v>44.487656978158746</v>
      </c>
      <c r="H278" s="112"/>
      <c r="I278" s="112"/>
    </row>
    <row r="279" spans="3:9" ht="37.5" customHeight="1">
      <c r="C279" s="7" t="s">
        <v>474</v>
      </c>
      <c r="D279" s="40" t="s">
        <v>138</v>
      </c>
      <c r="E279" s="90">
        <f>E280</f>
        <v>0</v>
      </c>
      <c r="F279" s="90">
        <f>F280</f>
        <v>0</v>
      </c>
      <c r="G279" s="158">
        <v>0</v>
      </c>
      <c r="H279" s="112"/>
      <c r="I279" s="112"/>
    </row>
    <row r="280" spans="3:9" ht="38.25" customHeight="1">
      <c r="C280" s="7" t="s">
        <v>475</v>
      </c>
      <c r="D280" s="40" t="s">
        <v>147</v>
      </c>
      <c r="E280" s="90">
        <v>0</v>
      </c>
      <c r="F280" s="90">
        <v>0</v>
      </c>
      <c r="G280" s="158">
        <v>0</v>
      </c>
      <c r="H280" s="112"/>
      <c r="I280" s="112"/>
    </row>
    <row r="281" spans="3:9" ht="28.5" customHeight="1">
      <c r="C281" s="7" t="s">
        <v>476</v>
      </c>
      <c r="D281" s="40" t="s">
        <v>148</v>
      </c>
      <c r="E281" s="90">
        <f>E282</f>
        <v>-26715.5</v>
      </c>
      <c r="F281" s="90">
        <f>F282</f>
        <v>-11885.1</v>
      </c>
      <c r="G281" s="158">
        <f t="shared" si="4"/>
        <v>44.487656978158746</v>
      </c>
      <c r="H281" s="112"/>
      <c r="I281" s="112"/>
    </row>
    <row r="282" spans="3:9" ht="40.5" customHeight="1">
      <c r="C282" s="7" t="s">
        <v>477</v>
      </c>
      <c r="D282" s="40" t="s">
        <v>140</v>
      </c>
      <c r="E282" s="90">
        <v>-26715.5</v>
      </c>
      <c r="F282" s="90">
        <v>-11885.1</v>
      </c>
      <c r="G282" s="158">
        <f t="shared" si="4"/>
        <v>44.487656978158746</v>
      </c>
      <c r="H282" s="112"/>
      <c r="I282" s="112"/>
    </row>
    <row r="283" spans="3:9" ht="33" customHeight="1">
      <c r="C283" s="25" t="s">
        <v>265</v>
      </c>
      <c r="D283" s="45" t="s">
        <v>149</v>
      </c>
      <c r="E283" s="90">
        <f>E287</f>
        <v>0</v>
      </c>
      <c r="F283" s="90">
        <f>F287+F284</f>
        <v>75753.5</v>
      </c>
      <c r="G283" s="158">
        <v>0</v>
      </c>
      <c r="H283" s="112"/>
      <c r="I283" s="112"/>
    </row>
    <row r="284" spans="3:9" ht="54" customHeight="1">
      <c r="C284" s="25" t="s">
        <v>264</v>
      </c>
      <c r="D284" s="45" t="s">
        <v>151</v>
      </c>
      <c r="E284" s="90">
        <f>E285</f>
        <v>0</v>
      </c>
      <c r="F284" s="90">
        <f>F285</f>
        <v>52253.5</v>
      </c>
      <c r="G284" s="158">
        <v>0</v>
      </c>
      <c r="H284" s="112"/>
      <c r="I284" s="112"/>
    </row>
    <row r="285" spans="3:9" ht="55.5" customHeight="1">
      <c r="C285" s="25" t="s">
        <v>263</v>
      </c>
      <c r="D285" s="45" t="s">
        <v>152</v>
      </c>
      <c r="E285" s="90">
        <f>E286</f>
        <v>0</v>
      </c>
      <c r="F285" s="90">
        <f>F286</f>
        <v>52253.5</v>
      </c>
      <c r="G285" s="158">
        <v>0</v>
      </c>
      <c r="H285" s="112"/>
      <c r="I285" s="112"/>
    </row>
    <row r="286" spans="3:9" ht="33" customHeight="1">
      <c r="C286" s="25" t="s">
        <v>267</v>
      </c>
      <c r="D286" s="45" t="s">
        <v>153</v>
      </c>
      <c r="E286" s="90"/>
      <c r="F286" s="90">
        <v>52253.5</v>
      </c>
      <c r="G286" s="158"/>
      <c r="H286" s="112"/>
      <c r="I286" s="112"/>
    </row>
    <row r="287" spans="3:9" ht="33.75" customHeight="1">
      <c r="C287" s="25" t="s">
        <v>266</v>
      </c>
      <c r="D287" s="45" t="s">
        <v>150</v>
      </c>
      <c r="E287" s="90">
        <f aca="true" t="shared" si="5" ref="E287:F289">E288</f>
        <v>0</v>
      </c>
      <c r="F287" s="90">
        <f t="shared" si="5"/>
        <v>23500</v>
      </c>
      <c r="G287" s="158">
        <v>0</v>
      </c>
      <c r="H287" s="112"/>
      <c r="I287" s="112"/>
    </row>
    <row r="288" spans="3:9" ht="57" customHeight="1">
      <c r="C288" s="25" t="s">
        <v>264</v>
      </c>
      <c r="D288" s="45" t="s">
        <v>151</v>
      </c>
      <c r="E288" s="90">
        <f t="shared" si="5"/>
        <v>0</v>
      </c>
      <c r="F288" s="90">
        <f t="shared" si="5"/>
        <v>23500</v>
      </c>
      <c r="G288" s="158">
        <v>0</v>
      </c>
      <c r="H288" s="112"/>
      <c r="I288" s="112"/>
    </row>
    <row r="289" spans="3:9" ht="54" customHeight="1">
      <c r="C289" s="25" t="s">
        <v>263</v>
      </c>
      <c r="D289" s="45" t="s">
        <v>152</v>
      </c>
      <c r="E289" s="90">
        <f t="shared" si="5"/>
        <v>0</v>
      </c>
      <c r="F289" s="90">
        <f t="shared" si="5"/>
        <v>23500</v>
      </c>
      <c r="G289" s="158">
        <v>0</v>
      </c>
      <c r="H289" s="112"/>
      <c r="I289" s="112"/>
    </row>
    <row r="290" spans="3:9" ht="35.25" customHeight="1">
      <c r="C290" s="25" t="s">
        <v>267</v>
      </c>
      <c r="D290" s="45" t="s">
        <v>153</v>
      </c>
      <c r="E290" s="90">
        <v>0</v>
      </c>
      <c r="F290" s="90">
        <v>23500</v>
      </c>
      <c r="G290" s="158">
        <v>0</v>
      </c>
      <c r="H290" s="112"/>
      <c r="I290" s="112"/>
    </row>
    <row r="291" spans="3:9" ht="26.25" customHeight="1">
      <c r="C291" s="25" t="s">
        <v>50</v>
      </c>
      <c r="D291" s="46" t="s">
        <v>244</v>
      </c>
      <c r="E291" s="90">
        <f>E295+E292</f>
        <v>1030.8999999999069</v>
      </c>
      <c r="F291" s="90">
        <f>F295+F292</f>
        <v>-7571.600000000093</v>
      </c>
      <c r="G291" s="158">
        <f t="shared" si="4"/>
        <v>-734.4650305559004</v>
      </c>
      <c r="H291" s="112"/>
      <c r="I291" s="112"/>
    </row>
    <row r="292" spans="3:9" ht="27.75" customHeight="1">
      <c r="C292" s="7" t="s">
        <v>166</v>
      </c>
      <c r="D292" s="40" t="s">
        <v>466</v>
      </c>
      <c r="E292" s="90">
        <v>-2568848.2</v>
      </c>
      <c r="F292" s="90">
        <v>-1740834.6</v>
      </c>
      <c r="G292" s="158">
        <f t="shared" si="4"/>
        <v>67.76712613847717</v>
      </c>
      <c r="H292" s="112"/>
      <c r="I292" s="112"/>
    </row>
    <row r="293" spans="3:9" ht="27" customHeight="1" hidden="1">
      <c r="C293" s="15" t="s">
        <v>162</v>
      </c>
      <c r="D293" s="43" t="s">
        <v>163</v>
      </c>
      <c r="E293" s="91"/>
      <c r="F293" s="91"/>
      <c r="G293" s="158" t="e">
        <f t="shared" si="4"/>
        <v>#DIV/0!</v>
      </c>
      <c r="H293" s="112"/>
      <c r="I293" s="112"/>
    </row>
    <row r="294" spans="3:9" ht="33" customHeight="1" hidden="1">
      <c r="C294" s="15" t="s">
        <v>164</v>
      </c>
      <c r="D294" s="43" t="s">
        <v>165</v>
      </c>
      <c r="E294" s="91"/>
      <c r="F294" s="91"/>
      <c r="G294" s="158" t="e">
        <f t="shared" si="4"/>
        <v>#DIV/0!</v>
      </c>
      <c r="H294" s="112"/>
      <c r="I294" s="112"/>
    </row>
    <row r="295" spans="3:9" ht="27" customHeight="1">
      <c r="C295" s="7" t="s">
        <v>161</v>
      </c>
      <c r="D295" s="44" t="s">
        <v>467</v>
      </c>
      <c r="E295" s="90">
        <v>2569879.1</v>
      </c>
      <c r="F295" s="90">
        <v>1733263</v>
      </c>
      <c r="G295" s="158">
        <f t="shared" si="4"/>
        <v>67.4453128942914</v>
      </c>
      <c r="H295" s="112"/>
      <c r="I295" s="112"/>
    </row>
    <row r="296" spans="3:9" ht="19.5" customHeight="1">
      <c r="C296" s="17" t="s">
        <v>190</v>
      </c>
      <c r="D296" s="47"/>
      <c r="E296" s="115">
        <f>E272</f>
        <v>49030.89999999991</v>
      </c>
      <c r="F296" s="115">
        <f>F272</f>
        <v>81296.7999999999</v>
      </c>
      <c r="G296" s="155">
        <f t="shared" si="4"/>
        <v>165.8072766357543</v>
      </c>
      <c r="H296" s="112"/>
      <c r="I296" s="112"/>
    </row>
    <row r="297" spans="3:9" ht="18.75" customHeight="1">
      <c r="C297" s="159"/>
      <c r="E297" s="160"/>
      <c r="F297" s="148"/>
      <c r="G297" s="62"/>
      <c r="H297" s="112"/>
      <c r="I297" s="112"/>
    </row>
    <row r="298" spans="3:9" ht="47.25" customHeight="1">
      <c r="C298" s="159"/>
      <c r="E298" s="160"/>
      <c r="F298" s="148"/>
      <c r="G298" s="62"/>
      <c r="H298" s="112"/>
      <c r="I298" s="112"/>
    </row>
    <row r="299" spans="7:9" ht="194.25" customHeight="1">
      <c r="G299" s="62"/>
      <c r="H299" s="112"/>
      <c r="I299" s="112"/>
    </row>
    <row r="300" spans="7:9" ht="47.25" customHeight="1">
      <c r="G300" s="62"/>
      <c r="H300" s="112"/>
      <c r="I300" s="112"/>
    </row>
    <row r="301" spans="3:9" ht="20.25" customHeight="1">
      <c r="C301" s="16"/>
      <c r="D301" s="35"/>
      <c r="E301" s="92"/>
      <c r="F301" s="93"/>
      <c r="G301" s="62"/>
      <c r="H301" s="112"/>
      <c r="I301" s="112"/>
    </row>
    <row r="302" spans="3:9" ht="7.5" customHeight="1" hidden="1">
      <c r="C302" s="16"/>
      <c r="D302" s="35"/>
      <c r="E302" s="92"/>
      <c r="F302" s="93"/>
      <c r="G302" s="62"/>
      <c r="H302" s="112"/>
      <c r="I302" s="112"/>
    </row>
    <row r="303" spans="3:9" ht="84.75" customHeight="1" hidden="1">
      <c r="C303" s="16"/>
      <c r="D303" s="35"/>
      <c r="E303" s="92"/>
      <c r="F303" s="93"/>
      <c r="G303" s="62"/>
      <c r="H303" s="112"/>
      <c r="I303" s="112"/>
    </row>
    <row r="304" spans="3:9" ht="30" customHeight="1" hidden="1">
      <c r="C304" s="16"/>
      <c r="D304" s="35"/>
      <c r="E304" s="92"/>
      <c r="F304" s="93"/>
      <c r="G304" s="62"/>
      <c r="H304" s="112"/>
      <c r="I304" s="112"/>
    </row>
    <row r="305" spans="3:9" ht="61.5" customHeight="1" hidden="1">
      <c r="C305" s="16"/>
      <c r="D305" s="35"/>
      <c r="E305" s="92"/>
      <c r="F305" s="93"/>
      <c r="G305" s="62"/>
      <c r="H305" s="112"/>
      <c r="I305" s="112"/>
    </row>
    <row r="306" spans="5:9" ht="43.5" customHeight="1" hidden="1">
      <c r="E306" s="71"/>
      <c r="F306" s="238"/>
      <c r="G306" s="238"/>
      <c r="H306" s="112"/>
      <c r="I306" s="112"/>
    </row>
    <row r="307" spans="5:9" ht="12.75" customHeight="1" hidden="1">
      <c r="E307" s="94"/>
      <c r="F307" s="239"/>
      <c r="G307" s="239"/>
      <c r="H307" s="113"/>
      <c r="I307" s="113"/>
    </row>
    <row r="308" spans="5:9" ht="10.5" customHeight="1">
      <c r="E308" s="239"/>
      <c r="F308" s="231"/>
      <c r="G308" s="231"/>
      <c r="H308" s="61"/>
      <c r="I308" s="112"/>
    </row>
    <row r="309" spans="5:9" ht="18.75" customHeight="1">
      <c r="E309"/>
      <c r="F309" s="228" t="s">
        <v>258</v>
      </c>
      <c r="G309" s="229"/>
      <c r="H309" s="112"/>
      <c r="I309" s="112"/>
    </row>
    <row r="310" spans="4:9" ht="56.25" customHeight="1">
      <c r="D310" s="230" t="s">
        <v>464</v>
      </c>
      <c r="E310" s="208"/>
      <c r="F310" s="208"/>
      <c r="G310" s="208"/>
      <c r="H310" s="112"/>
      <c r="I310" s="112"/>
    </row>
    <row r="311" spans="5:9" ht="12.75">
      <c r="E311" s="71"/>
      <c r="F311" s="65"/>
      <c r="G311" s="65"/>
      <c r="H311" s="112"/>
      <c r="I311" s="112"/>
    </row>
    <row r="312" spans="3:9" ht="21" customHeight="1">
      <c r="C312" s="235" t="s">
        <v>481</v>
      </c>
      <c r="D312" s="235"/>
      <c r="E312" s="235"/>
      <c r="F312" s="235"/>
      <c r="G312" s="235"/>
      <c r="H312" s="112"/>
      <c r="I312" s="112"/>
    </row>
    <row r="313" spans="3:9" ht="19.5" customHeight="1">
      <c r="C313" s="232" t="s">
        <v>482</v>
      </c>
      <c r="D313" s="236"/>
      <c r="E313" s="236"/>
      <c r="F313" s="236"/>
      <c r="G313" s="236"/>
      <c r="H313" s="13"/>
      <c r="I313" s="112"/>
    </row>
    <row r="314" spans="7:9" ht="19.5" customHeight="1">
      <c r="G314" s="62"/>
      <c r="H314" s="112"/>
      <c r="I314" s="112"/>
    </row>
    <row r="315" spans="3:9" ht="60" customHeight="1">
      <c r="C315" s="14" t="s">
        <v>6</v>
      </c>
      <c r="D315" s="18" t="s">
        <v>160</v>
      </c>
      <c r="E315" s="156" t="s">
        <v>461</v>
      </c>
      <c r="F315" s="18" t="s">
        <v>501</v>
      </c>
      <c r="G315" s="157" t="s">
        <v>356</v>
      </c>
      <c r="H315" s="112"/>
      <c r="I315" s="112"/>
    </row>
    <row r="316" spans="3:9" ht="16.5" customHeight="1">
      <c r="C316" s="7" t="s">
        <v>56</v>
      </c>
      <c r="D316" s="40" t="s">
        <v>130</v>
      </c>
      <c r="E316" s="95">
        <f>E317+E319</f>
        <v>74715.5</v>
      </c>
      <c r="F316" s="95">
        <f>F317+F319</f>
        <v>25000</v>
      </c>
      <c r="G316" s="158">
        <f aca="true" t="shared" si="6" ref="G316:G337">F316/E316*100</f>
        <v>33.46025925008867</v>
      </c>
      <c r="H316" s="112"/>
      <c r="I316" s="112"/>
    </row>
    <row r="317" spans="3:9" ht="25.5">
      <c r="C317" s="7" t="s">
        <v>57</v>
      </c>
      <c r="D317" s="40" t="s">
        <v>135</v>
      </c>
      <c r="E317" s="95">
        <f>E318</f>
        <v>375715.5</v>
      </c>
      <c r="F317" s="96">
        <f>F318</f>
        <v>198000</v>
      </c>
      <c r="G317" s="158">
        <f t="shared" si="6"/>
        <v>52.69944945044854</v>
      </c>
      <c r="H317" s="112"/>
      <c r="I317" s="112"/>
    </row>
    <row r="318" spans="3:9" ht="25.5">
      <c r="C318" s="7" t="s">
        <v>114</v>
      </c>
      <c r="D318" s="40" t="s">
        <v>468</v>
      </c>
      <c r="E318" s="95">
        <v>375715.5</v>
      </c>
      <c r="F318" s="96">
        <v>198000</v>
      </c>
      <c r="G318" s="158">
        <f t="shared" si="6"/>
        <v>52.69944945044854</v>
      </c>
      <c r="H318" s="112"/>
      <c r="I318" s="112"/>
    </row>
    <row r="319" spans="3:9" ht="25.5">
      <c r="C319" s="7" t="s">
        <v>115</v>
      </c>
      <c r="D319" s="40" t="s">
        <v>136</v>
      </c>
      <c r="E319" s="95">
        <f>E320</f>
        <v>-301000</v>
      </c>
      <c r="F319" s="96">
        <f>F320</f>
        <v>-173000</v>
      </c>
      <c r="G319" s="158">
        <f t="shared" si="6"/>
        <v>57.475083056478404</v>
      </c>
      <c r="H319" s="112"/>
      <c r="I319" s="112"/>
    </row>
    <row r="320" spans="3:9" ht="24.75" customHeight="1">
      <c r="C320" s="7" t="s">
        <v>116</v>
      </c>
      <c r="D320" s="40" t="s">
        <v>469</v>
      </c>
      <c r="E320" s="95">
        <v>-301000</v>
      </c>
      <c r="F320" s="96">
        <v>-173000</v>
      </c>
      <c r="G320" s="158">
        <f t="shared" si="6"/>
        <v>57.475083056478404</v>
      </c>
      <c r="H320" s="112"/>
      <c r="I320" s="112"/>
    </row>
    <row r="321" spans="3:9" ht="25.5">
      <c r="C321" s="7" t="s">
        <v>473</v>
      </c>
      <c r="D321" s="40" t="s">
        <v>137</v>
      </c>
      <c r="E321" s="97">
        <f>E322+E324</f>
        <v>-26715.5</v>
      </c>
      <c r="F321" s="98">
        <f>F322+F324</f>
        <v>-11885.1</v>
      </c>
      <c r="G321" s="158">
        <f t="shared" si="6"/>
        <v>44.487656978158746</v>
      </c>
      <c r="H321" s="112"/>
      <c r="I321" s="112"/>
    </row>
    <row r="322" spans="3:9" ht="25.5">
      <c r="C322" s="7" t="s">
        <v>474</v>
      </c>
      <c r="D322" s="40" t="s">
        <v>138</v>
      </c>
      <c r="E322" s="97">
        <f>E323</f>
        <v>0</v>
      </c>
      <c r="F322" s="98">
        <f>F323</f>
        <v>0</v>
      </c>
      <c r="G322" s="158">
        <v>0</v>
      </c>
      <c r="H322" s="112"/>
      <c r="I322" s="112"/>
    </row>
    <row r="323" spans="3:9" ht="38.25">
      <c r="C323" s="7" t="s">
        <v>475</v>
      </c>
      <c r="D323" s="40" t="s">
        <v>470</v>
      </c>
      <c r="E323" s="97">
        <v>0</v>
      </c>
      <c r="F323" s="96">
        <v>0</v>
      </c>
      <c r="G323" s="158">
        <v>0</v>
      </c>
      <c r="H323" s="112"/>
      <c r="I323" s="112"/>
    </row>
    <row r="324" spans="3:9" ht="30.75" customHeight="1">
      <c r="C324" s="7" t="s">
        <v>476</v>
      </c>
      <c r="D324" s="40" t="s">
        <v>139</v>
      </c>
      <c r="E324" s="95">
        <f>E325</f>
        <v>-26715.5</v>
      </c>
      <c r="F324" s="96">
        <f>F325</f>
        <v>-11885.1</v>
      </c>
      <c r="G324" s="158">
        <f t="shared" si="6"/>
        <v>44.487656978158746</v>
      </c>
      <c r="H324" s="112"/>
      <c r="I324" s="112"/>
    </row>
    <row r="325" spans="3:9" ht="38.25">
      <c r="C325" s="7" t="s">
        <v>477</v>
      </c>
      <c r="D325" s="40" t="s">
        <v>471</v>
      </c>
      <c r="E325" s="95">
        <v>-26715.5</v>
      </c>
      <c r="F325" s="96">
        <v>-11885.1</v>
      </c>
      <c r="G325" s="158">
        <f t="shared" si="6"/>
        <v>44.487656978158746</v>
      </c>
      <c r="H325" s="112"/>
      <c r="I325" s="112"/>
    </row>
    <row r="326" spans="3:9" ht="18" customHeight="1">
      <c r="C326" s="25" t="s">
        <v>265</v>
      </c>
      <c r="D326" s="41" t="s">
        <v>134</v>
      </c>
      <c r="E326" s="90">
        <f>E330+E327</f>
        <v>0</v>
      </c>
      <c r="F326" s="90">
        <f>F330+F327</f>
        <v>75753.5</v>
      </c>
      <c r="G326" s="158">
        <v>0</v>
      </c>
      <c r="H326" s="112"/>
      <c r="I326" s="112"/>
    </row>
    <row r="327" spans="3:9" ht="18" customHeight="1">
      <c r="C327" s="24" t="s">
        <v>264</v>
      </c>
      <c r="D327" s="45" t="s">
        <v>151</v>
      </c>
      <c r="E327" s="90">
        <f>E328</f>
        <v>0</v>
      </c>
      <c r="F327" s="90">
        <f>F328</f>
        <v>52253.5</v>
      </c>
      <c r="G327" s="158">
        <v>0</v>
      </c>
      <c r="H327" s="112"/>
      <c r="I327" s="112"/>
    </row>
    <row r="328" spans="3:9" ht="18" customHeight="1">
      <c r="C328" s="24" t="s">
        <v>263</v>
      </c>
      <c r="D328" s="45" t="s">
        <v>152</v>
      </c>
      <c r="E328" s="90">
        <f>E329</f>
        <v>0</v>
      </c>
      <c r="F328" s="90">
        <v>52253.5</v>
      </c>
      <c r="G328" s="158">
        <v>0</v>
      </c>
      <c r="H328" s="112"/>
      <c r="I328" s="112"/>
    </row>
    <row r="329" spans="3:9" ht="18" customHeight="1">
      <c r="C329" s="24" t="s">
        <v>267</v>
      </c>
      <c r="D329" s="45" t="s">
        <v>153</v>
      </c>
      <c r="E329" s="90"/>
      <c r="F329" s="90"/>
      <c r="G329" s="158"/>
      <c r="H329" s="112"/>
      <c r="I329" s="112"/>
    </row>
    <row r="330" spans="3:9" ht="17.25" customHeight="1">
      <c r="C330" s="25" t="s">
        <v>266</v>
      </c>
      <c r="D330" s="41" t="s">
        <v>133</v>
      </c>
      <c r="E330" s="90">
        <f aca="true" t="shared" si="7" ref="E330:F332">E331</f>
        <v>0</v>
      </c>
      <c r="F330" s="90">
        <f t="shared" si="7"/>
        <v>23500</v>
      </c>
      <c r="G330" s="158">
        <v>0</v>
      </c>
      <c r="H330" s="112"/>
      <c r="I330" s="112"/>
    </row>
    <row r="331" spans="3:9" ht="51">
      <c r="C331" s="25" t="s">
        <v>264</v>
      </c>
      <c r="D331" s="41" t="s">
        <v>132</v>
      </c>
      <c r="E331" s="90">
        <f t="shared" si="7"/>
        <v>0</v>
      </c>
      <c r="F331" s="90">
        <f t="shared" si="7"/>
        <v>23500</v>
      </c>
      <c r="G331" s="158">
        <v>0</v>
      </c>
      <c r="H331" s="112"/>
      <c r="I331" s="112"/>
    </row>
    <row r="332" spans="3:9" ht="51">
      <c r="C332" s="25" t="s">
        <v>263</v>
      </c>
      <c r="D332" s="41" t="s">
        <v>131</v>
      </c>
      <c r="E332" s="90">
        <f t="shared" si="7"/>
        <v>0</v>
      </c>
      <c r="F332" s="90">
        <f t="shared" si="7"/>
        <v>23500</v>
      </c>
      <c r="G332" s="158">
        <v>0</v>
      </c>
      <c r="H332" s="112"/>
      <c r="I332" s="112"/>
    </row>
    <row r="333" spans="3:9" ht="25.5">
      <c r="C333" s="25" t="s">
        <v>267</v>
      </c>
      <c r="D333" s="41" t="s">
        <v>472</v>
      </c>
      <c r="E333" s="90">
        <v>0</v>
      </c>
      <c r="F333" s="90">
        <v>23500</v>
      </c>
      <c r="G333" s="158">
        <v>0</v>
      </c>
      <c r="H333" s="112"/>
      <c r="I333" s="112"/>
    </row>
    <row r="334" spans="3:9" ht="18.75" customHeight="1">
      <c r="C334" s="25" t="s">
        <v>243</v>
      </c>
      <c r="D334" s="42" t="s">
        <v>244</v>
      </c>
      <c r="E334" s="99">
        <f>E336+E335</f>
        <v>1030.8999999999069</v>
      </c>
      <c r="F334" s="100">
        <f>F336+F335</f>
        <v>-7571.600000000093</v>
      </c>
      <c r="G334" s="158">
        <f t="shared" si="6"/>
        <v>-734.4650305559004</v>
      </c>
      <c r="H334" s="112"/>
      <c r="I334" s="112"/>
    </row>
    <row r="335" spans="3:9" ht="25.5" customHeight="1">
      <c r="C335" s="7" t="s">
        <v>166</v>
      </c>
      <c r="D335" s="40" t="s">
        <v>142</v>
      </c>
      <c r="E335" s="90">
        <v>-2568848.2</v>
      </c>
      <c r="F335" s="90">
        <v>-1740834.6</v>
      </c>
      <c r="G335" s="158">
        <f t="shared" si="6"/>
        <v>67.76712613847717</v>
      </c>
      <c r="H335" s="112"/>
      <c r="I335" s="112"/>
    </row>
    <row r="336" spans="3:9" ht="17.25" customHeight="1">
      <c r="C336" s="7" t="s">
        <v>161</v>
      </c>
      <c r="D336" s="44" t="s">
        <v>141</v>
      </c>
      <c r="E336" s="90">
        <v>2569879.1</v>
      </c>
      <c r="F336" s="90">
        <v>1733263</v>
      </c>
      <c r="G336" s="158">
        <f t="shared" si="6"/>
        <v>67.4453128942914</v>
      </c>
      <c r="H336" s="112"/>
      <c r="I336" s="112"/>
    </row>
    <row r="337" spans="3:9" ht="24" customHeight="1">
      <c r="C337" s="17" t="s">
        <v>190</v>
      </c>
      <c r="D337" s="101"/>
      <c r="E337" s="102">
        <f>E316+E321+E334+E326</f>
        <v>49030.89999999991</v>
      </c>
      <c r="F337" s="103">
        <f>F316+F321+F334+F326</f>
        <v>81296.7999999999</v>
      </c>
      <c r="G337" s="155">
        <f t="shared" si="6"/>
        <v>165.8072766357543</v>
      </c>
      <c r="H337" s="112"/>
      <c r="I337" s="112"/>
    </row>
    <row r="338" spans="7:9" ht="12.75">
      <c r="G338" s="62"/>
      <c r="H338" s="112"/>
      <c r="I338" s="112"/>
    </row>
    <row r="339" spans="7:9" ht="12.75">
      <c r="G339" s="62"/>
      <c r="H339" s="112"/>
      <c r="I339" s="112"/>
    </row>
    <row r="340" spans="7:9" ht="12.75">
      <c r="G340" s="62"/>
      <c r="H340" s="112"/>
      <c r="I340" s="112"/>
    </row>
    <row r="341" spans="3:9" ht="13.5">
      <c r="C341" s="20"/>
      <c r="G341" s="62"/>
      <c r="H341" s="112"/>
      <c r="I341" s="112"/>
    </row>
    <row r="342" spans="3:9" ht="12.75">
      <c r="C342" s="159"/>
      <c r="E342" s="160"/>
      <c r="F342" s="148"/>
      <c r="G342" s="62"/>
      <c r="H342" s="112"/>
      <c r="I342" s="112"/>
    </row>
    <row r="343" spans="7:9" ht="12.75">
      <c r="G343" s="62"/>
      <c r="H343" s="112"/>
      <c r="I343" s="112"/>
    </row>
    <row r="344" spans="7:9" ht="12.75">
      <c r="G344" s="62"/>
      <c r="H344" s="112"/>
      <c r="I344" s="112"/>
    </row>
    <row r="345" spans="7:9" ht="12.75">
      <c r="G345" s="62"/>
      <c r="H345" s="112"/>
      <c r="I345" s="112"/>
    </row>
    <row r="346" spans="7:9" ht="12.75">
      <c r="G346" s="62"/>
      <c r="H346" s="112"/>
      <c r="I346" s="112"/>
    </row>
    <row r="347" spans="7:9" ht="12.75">
      <c r="G347" s="62"/>
      <c r="H347" s="112"/>
      <c r="I347" s="112"/>
    </row>
    <row r="348" spans="7:9" ht="12.75">
      <c r="G348" s="62"/>
      <c r="H348" s="112"/>
      <c r="I348" s="112"/>
    </row>
    <row r="349" spans="7:9" ht="12.75">
      <c r="G349" s="62"/>
      <c r="H349" s="112"/>
      <c r="I349" s="112"/>
    </row>
    <row r="350" spans="7:9" ht="12.75">
      <c r="G350" s="62"/>
      <c r="H350" s="112"/>
      <c r="I350" s="112"/>
    </row>
    <row r="351" spans="7:9" ht="12.75">
      <c r="G351" s="62"/>
      <c r="H351" s="112"/>
      <c r="I351" s="112"/>
    </row>
    <row r="352" spans="7:9" ht="12.75">
      <c r="G352" s="62"/>
      <c r="H352" s="112"/>
      <c r="I352" s="112"/>
    </row>
    <row r="353" spans="7:9" ht="12.75">
      <c r="G353" s="62"/>
      <c r="H353" s="112"/>
      <c r="I353" s="112"/>
    </row>
    <row r="354" spans="7:9" ht="12.75">
      <c r="G354" s="62"/>
      <c r="H354" s="112"/>
      <c r="I354" s="112"/>
    </row>
    <row r="355" spans="7:9" ht="12.75">
      <c r="G355" s="62"/>
      <c r="H355" s="112"/>
      <c r="I355" s="112"/>
    </row>
    <row r="356" spans="7:9" ht="12.75">
      <c r="G356" s="62"/>
      <c r="H356" s="112"/>
      <c r="I356" s="112"/>
    </row>
    <row r="357" spans="7:9" ht="12.75">
      <c r="G357" s="62"/>
      <c r="H357" s="112"/>
      <c r="I357" s="112"/>
    </row>
    <row r="358" spans="7:9" ht="12.75">
      <c r="G358" s="62"/>
      <c r="H358" s="112"/>
      <c r="I358" s="112"/>
    </row>
    <row r="359" spans="7:9" ht="12.75">
      <c r="G359" s="62"/>
      <c r="H359" s="112"/>
      <c r="I359" s="112"/>
    </row>
    <row r="360" spans="7:9" ht="12.75">
      <c r="G360" s="62"/>
      <c r="H360" s="112"/>
      <c r="I360" s="112"/>
    </row>
    <row r="361" spans="7:9" ht="12.75">
      <c r="G361" s="62"/>
      <c r="H361" s="112"/>
      <c r="I361" s="112"/>
    </row>
    <row r="362" spans="7:10" ht="12.75">
      <c r="G362" s="62"/>
      <c r="H362" s="112"/>
      <c r="I362" s="112"/>
      <c r="J362" s="112"/>
    </row>
    <row r="363" spans="7:10" ht="12.75">
      <c r="G363" s="62"/>
      <c r="H363" s="112"/>
      <c r="I363" s="112"/>
      <c r="J363" s="112"/>
    </row>
    <row r="364" spans="7:10" ht="12.75">
      <c r="G364" s="62"/>
      <c r="H364" s="112"/>
      <c r="I364" s="112"/>
      <c r="J364" s="112"/>
    </row>
    <row r="365" spans="7:10" ht="12.75">
      <c r="G365" s="62"/>
      <c r="H365" s="112"/>
      <c r="I365" s="112"/>
      <c r="J365" s="112"/>
    </row>
    <row r="366" spans="7:11" ht="12.75">
      <c r="G366" s="62"/>
      <c r="H366" s="112"/>
      <c r="I366" s="112"/>
      <c r="J366" s="112"/>
      <c r="K366" s="112"/>
    </row>
    <row r="367" spans="7:11" ht="12.75">
      <c r="G367" s="62"/>
      <c r="H367" s="112"/>
      <c r="I367" s="112"/>
      <c r="J367" s="112"/>
      <c r="K367" s="112"/>
    </row>
    <row r="368" spans="7:11" ht="12.75">
      <c r="G368" s="62"/>
      <c r="H368" s="112"/>
      <c r="I368" s="112"/>
      <c r="J368" s="112"/>
      <c r="K368" s="112"/>
    </row>
    <row r="369" spans="7:11" ht="12.75">
      <c r="G369" s="62"/>
      <c r="H369" s="112"/>
      <c r="I369" s="112"/>
      <c r="J369" s="112"/>
      <c r="K369" s="112"/>
    </row>
    <row r="370" spans="7:11" ht="12.75">
      <c r="G370" s="62"/>
      <c r="H370" s="112"/>
      <c r="I370" s="112"/>
      <c r="J370" s="112"/>
      <c r="K370" s="112"/>
    </row>
    <row r="371" spans="7:11" ht="12.75">
      <c r="G371" s="62"/>
      <c r="H371" s="112"/>
      <c r="I371" s="112"/>
      <c r="J371" s="112"/>
      <c r="K371" s="112"/>
    </row>
    <row r="372" spans="7:11" ht="12.75">
      <c r="G372" s="62"/>
      <c r="H372" s="112"/>
      <c r="I372" s="112"/>
      <c r="J372" s="112"/>
      <c r="K372" s="112"/>
    </row>
    <row r="373" spans="7:11" ht="12.75">
      <c r="G373" s="62"/>
      <c r="H373" s="112"/>
      <c r="I373" s="112"/>
      <c r="J373" s="112"/>
      <c r="K373" s="112"/>
    </row>
    <row r="374" spans="7:11" ht="12.75">
      <c r="G374" s="62"/>
      <c r="H374" s="112"/>
      <c r="I374" s="112"/>
      <c r="J374" s="112"/>
      <c r="K374" s="112"/>
    </row>
    <row r="375" spans="7:11" ht="12.75">
      <c r="G375" s="62"/>
      <c r="H375" s="112"/>
      <c r="I375" s="112"/>
      <c r="J375" s="112"/>
      <c r="K375" s="112"/>
    </row>
    <row r="376" spans="7:11" ht="12.75">
      <c r="G376" s="62"/>
      <c r="H376" s="112"/>
      <c r="I376" s="112"/>
      <c r="J376" s="112"/>
      <c r="K376" s="112"/>
    </row>
    <row r="377" spans="7:11" ht="12.75">
      <c r="G377" s="62"/>
      <c r="H377" s="112"/>
      <c r="I377" s="112"/>
      <c r="J377" s="112"/>
      <c r="K377" s="112"/>
    </row>
    <row r="378" spans="7:11" ht="12.75">
      <c r="G378" s="62"/>
      <c r="H378" s="112"/>
      <c r="I378" s="112"/>
      <c r="J378" s="112"/>
      <c r="K378" s="112"/>
    </row>
    <row r="379" spans="7:11" ht="12.75">
      <c r="G379" s="62"/>
      <c r="H379" s="112"/>
      <c r="I379" s="112"/>
      <c r="J379" s="112"/>
      <c r="K379" s="112"/>
    </row>
    <row r="380" spans="7:11" ht="12.75">
      <c r="G380" s="62"/>
      <c r="H380" s="112"/>
      <c r="I380" s="112"/>
      <c r="J380" s="112"/>
      <c r="K380" s="112"/>
    </row>
    <row r="381" spans="7:11" ht="12.75">
      <c r="G381" s="62"/>
      <c r="H381" s="112"/>
      <c r="I381" s="112"/>
      <c r="J381" s="112"/>
      <c r="K381" s="112"/>
    </row>
    <row r="382" spans="7:11" ht="12.75">
      <c r="G382" s="62"/>
      <c r="H382" s="112"/>
      <c r="I382" s="112"/>
      <c r="J382" s="112"/>
      <c r="K382" s="112"/>
    </row>
    <row r="383" spans="7:11" ht="12.75">
      <c r="G383" s="62"/>
      <c r="H383" s="112"/>
      <c r="I383" s="112"/>
      <c r="J383" s="112"/>
      <c r="K383" s="112"/>
    </row>
    <row r="384" spans="7:11" ht="12.75">
      <c r="G384" s="62"/>
      <c r="H384" s="112"/>
      <c r="I384" s="112"/>
      <c r="J384" s="112"/>
      <c r="K384" s="112"/>
    </row>
    <row r="385" spans="7:11" ht="12.75">
      <c r="G385" s="62"/>
      <c r="H385" s="112"/>
      <c r="I385" s="112"/>
      <c r="J385" s="112"/>
      <c r="K385" s="112"/>
    </row>
    <row r="386" spans="7:11" ht="12.75">
      <c r="G386" s="62"/>
      <c r="H386" s="112"/>
      <c r="I386" s="112"/>
      <c r="J386" s="112"/>
      <c r="K386" s="112"/>
    </row>
    <row r="387" spans="7:11" ht="12.75">
      <c r="G387" s="62"/>
      <c r="H387" s="112"/>
      <c r="I387" s="112"/>
      <c r="J387" s="112"/>
      <c r="K387" s="112"/>
    </row>
    <row r="388" spans="7:11" ht="12.75">
      <c r="G388" s="62"/>
      <c r="H388" s="112"/>
      <c r="I388" s="112"/>
      <c r="J388" s="112"/>
      <c r="K388" s="112"/>
    </row>
    <row r="389" spans="7:11" ht="12.75">
      <c r="G389" s="62"/>
      <c r="H389" s="112"/>
      <c r="I389" s="112"/>
      <c r="J389" s="112"/>
      <c r="K389" s="112"/>
    </row>
    <row r="390" spans="7:11" ht="12.75">
      <c r="G390" s="62"/>
      <c r="H390" s="112"/>
      <c r="I390" s="112"/>
      <c r="J390" s="112"/>
      <c r="K390" s="112"/>
    </row>
    <row r="391" spans="7:11" ht="12.75">
      <c r="G391" s="62"/>
      <c r="H391" s="112"/>
      <c r="I391" s="112"/>
      <c r="J391" s="112"/>
      <c r="K391" s="112"/>
    </row>
    <row r="392" spans="7:11" ht="12.75">
      <c r="G392" s="62"/>
      <c r="H392" s="112"/>
      <c r="I392" s="112"/>
      <c r="J392" s="112"/>
      <c r="K392" s="112"/>
    </row>
    <row r="393" spans="7:11" ht="12.75">
      <c r="G393" s="62"/>
      <c r="H393" s="112"/>
      <c r="I393" s="112"/>
      <c r="J393" s="112"/>
      <c r="K393" s="112"/>
    </row>
    <row r="394" spans="7:11" ht="12.75">
      <c r="G394" s="62"/>
      <c r="H394" s="112"/>
      <c r="I394" s="112"/>
      <c r="J394" s="112"/>
      <c r="K394" s="112"/>
    </row>
    <row r="395" spans="7:11" ht="12.75">
      <c r="G395" s="62"/>
      <c r="H395" s="112"/>
      <c r="I395" s="112"/>
      <c r="J395" s="112"/>
      <c r="K395" s="112"/>
    </row>
    <row r="396" spans="7:11" ht="12.75">
      <c r="G396" s="62"/>
      <c r="H396" s="112"/>
      <c r="I396" s="112"/>
      <c r="J396" s="112"/>
      <c r="K396" s="112"/>
    </row>
    <row r="397" spans="7:11" ht="12.75">
      <c r="G397" s="62"/>
      <c r="H397" s="112"/>
      <c r="I397" s="112"/>
      <c r="J397" s="112"/>
      <c r="K397" s="112"/>
    </row>
    <row r="398" spans="7:11" ht="12.75">
      <c r="G398" s="62"/>
      <c r="H398" s="112"/>
      <c r="I398" s="112"/>
      <c r="J398" s="112"/>
      <c r="K398" s="112"/>
    </row>
    <row r="399" spans="7:11" ht="12.75">
      <c r="G399" s="62"/>
      <c r="H399" s="112"/>
      <c r="I399" s="112"/>
      <c r="J399" s="112"/>
      <c r="K399" s="112"/>
    </row>
    <row r="400" spans="7:11" ht="12.75">
      <c r="G400" s="62"/>
      <c r="H400" s="112"/>
      <c r="I400" s="112"/>
      <c r="J400" s="112"/>
      <c r="K400" s="112"/>
    </row>
    <row r="401" spans="7:11" ht="12.75">
      <c r="G401" s="62"/>
      <c r="H401" s="112"/>
      <c r="I401" s="112"/>
      <c r="J401" s="112"/>
      <c r="K401" s="112"/>
    </row>
    <row r="402" spans="7:11" ht="12.75">
      <c r="G402" s="62"/>
      <c r="H402" s="112"/>
      <c r="I402" s="112"/>
      <c r="J402" s="112"/>
      <c r="K402" s="112"/>
    </row>
    <row r="403" spans="7:11" ht="12.75">
      <c r="G403" s="62"/>
      <c r="H403" s="112"/>
      <c r="I403" s="112"/>
      <c r="J403" s="112"/>
      <c r="K403" s="112"/>
    </row>
    <row r="404" spans="7:11" ht="12.75">
      <c r="G404" s="62"/>
      <c r="H404" s="112"/>
      <c r="I404" s="112"/>
      <c r="J404" s="112"/>
      <c r="K404" s="112"/>
    </row>
    <row r="405" spans="7:11" ht="12.75">
      <c r="G405" s="62"/>
      <c r="H405" s="112"/>
      <c r="I405" s="112"/>
      <c r="J405" s="112"/>
      <c r="K405" s="112"/>
    </row>
    <row r="406" spans="7:11" ht="12.75">
      <c r="G406" s="62"/>
      <c r="H406" s="112"/>
      <c r="I406" s="112"/>
      <c r="J406" s="112"/>
      <c r="K406" s="112"/>
    </row>
    <row r="407" spans="7:11" ht="12.75">
      <c r="G407" s="62"/>
      <c r="H407" s="112"/>
      <c r="I407" s="112"/>
      <c r="J407" s="112"/>
      <c r="K407" s="112"/>
    </row>
    <row r="408" spans="7:11" ht="12.75">
      <c r="G408" s="62"/>
      <c r="H408" s="112"/>
      <c r="I408" s="112"/>
      <c r="J408" s="112"/>
      <c r="K408" s="112"/>
    </row>
    <row r="409" spans="7:11" ht="12.75">
      <c r="G409" s="62"/>
      <c r="H409" s="112"/>
      <c r="I409" s="112"/>
      <c r="J409" s="112"/>
      <c r="K409" s="112"/>
    </row>
    <row r="410" spans="7:11" ht="12.75">
      <c r="G410" s="62"/>
      <c r="H410" s="112"/>
      <c r="I410" s="112"/>
      <c r="J410" s="112"/>
      <c r="K410" s="112"/>
    </row>
    <row r="411" spans="7:11" ht="12.75">
      <c r="G411" s="62"/>
      <c r="H411" s="112"/>
      <c r="I411" s="112"/>
      <c r="J411" s="112"/>
      <c r="K411" s="112"/>
    </row>
    <row r="412" spans="7:11" ht="12.75">
      <c r="G412" s="62"/>
      <c r="H412" s="112"/>
      <c r="I412" s="112"/>
      <c r="J412" s="112"/>
      <c r="K412" s="112"/>
    </row>
    <row r="413" spans="7:11" ht="12.75">
      <c r="G413" s="62"/>
      <c r="H413" s="112"/>
      <c r="I413" s="112"/>
      <c r="J413" s="112"/>
      <c r="K413" s="112"/>
    </row>
    <row r="414" spans="7:11" ht="12.75">
      <c r="G414" s="62"/>
      <c r="H414" s="112"/>
      <c r="I414" s="112"/>
      <c r="J414" s="112"/>
      <c r="K414" s="112"/>
    </row>
    <row r="415" spans="7:11" ht="12.75">
      <c r="G415" s="62"/>
      <c r="H415" s="112"/>
      <c r="I415" s="112"/>
      <c r="J415" s="112"/>
      <c r="K415" s="112"/>
    </row>
    <row r="416" spans="7:11" ht="12.75">
      <c r="G416" s="62"/>
      <c r="H416" s="112"/>
      <c r="I416" s="112"/>
      <c r="J416" s="112"/>
      <c r="K416" s="112"/>
    </row>
    <row r="417" spans="7:11" ht="12.75">
      <c r="G417" s="62"/>
      <c r="H417" s="112"/>
      <c r="I417" s="112"/>
      <c r="J417" s="112"/>
      <c r="K417" s="112"/>
    </row>
    <row r="418" spans="7:11" ht="12.75">
      <c r="G418" s="62"/>
      <c r="H418" s="112"/>
      <c r="I418" s="112"/>
      <c r="J418" s="112"/>
      <c r="K418" s="112"/>
    </row>
    <row r="419" spans="7:11" ht="12.75">
      <c r="G419" s="62"/>
      <c r="H419" s="112"/>
      <c r="I419" s="112"/>
      <c r="J419" s="112"/>
      <c r="K419" s="112"/>
    </row>
    <row r="420" spans="7:11" ht="12.75">
      <c r="G420" s="62"/>
      <c r="H420" s="112"/>
      <c r="I420" s="112"/>
      <c r="J420" s="112"/>
      <c r="K420" s="112"/>
    </row>
    <row r="421" spans="7:11" ht="12.75">
      <c r="G421" s="62"/>
      <c r="H421" s="112"/>
      <c r="I421" s="112"/>
      <c r="J421" s="112"/>
      <c r="K421" s="112"/>
    </row>
    <row r="422" spans="7:11" ht="12.75">
      <c r="G422" s="62"/>
      <c r="H422" s="112"/>
      <c r="I422" s="112"/>
      <c r="J422" s="112"/>
      <c r="K422" s="112"/>
    </row>
    <row r="423" spans="7:11" ht="12.75">
      <c r="G423" s="62"/>
      <c r="H423" s="112"/>
      <c r="I423" s="112"/>
      <c r="J423" s="112"/>
      <c r="K423" s="112"/>
    </row>
    <row r="424" spans="7:11" ht="12.75">
      <c r="G424" s="62"/>
      <c r="H424" s="112"/>
      <c r="I424" s="112"/>
      <c r="J424" s="112"/>
      <c r="K424" s="112"/>
    </row>
    <row r="425" spans="7:11" ht="12.75">
      <c r="G425" s="62"/>
      <c r="H425" s="112"/>
      <c r="I425" s="112"/>
      <c r="J425" s="112"/>
      <c r="K425" s="112"/>
    </row>
    <row r="426" spans="7:11" ht="12.75">
      <c r="G426" s="62"/>
      <c r="H426" s="112"/>
      <c r="I426" s="112"/>
      <c r="J426" s="112"/>
      <c r="K426" s="112"/>
    </row>
    <row r="427" spans="7:11" ht="12.75">
      <c r="G427" s="62"/>
      <c r="H427" s="112"/>
      <c r="I427" s="112"/>
      <c r="J427" s="112"/>
      <c r="K427" s="112"/>
    </row>
    <row r="428" spans="7:11" ht="12.75">
      <c r="G428" s="62"/>
      <c r="H428" s="112"/>
      <c r="I428" s="112"/>
      <c r="J428" s="112"/>
      <c r="K428" s="112"/>
    </row>
    <row r="429" spans="7:11" ht="12.75">
      <c r="G429" s="62"/>
      <c r="H429" s="112"/>
      <c r="I429" s="112"/>
      <c r="J429" s="112"/>
      <c r="K429" s="112"/>
    </row>
    <row r="430" spans="7:11" ht="12.75">
      <c r="G430" s="62"/>
      <c r="H430" s="112"/>
      <c r="I430" s="112"/>
      <c r="J430" s="112"/>
      <c r="K430" s="112"/>
    </row>
    <row r="431" spans="7:11" ht="12.75">
      <c r="G431" s="62"/>
      <c r="H431" s="112"/>
      <c r="I431" s="112"/>
      <c r="J431" s="112"/>
      <c r="K431" s="112"/>
    </row>
    <row r="432" spans="7:11" ht="12.75">
      <c r="G432" s="62"/>
      <c r="H432" s="112"/>
      <c r="I432" s="112"/>
      <c r="J432" s="112"/>
      <c r="K432" s="112"/>
    </row>
    <row r="433" spans="7:11" ht="12.75">
      <c r="G433" s="62"/>
      <c r="H433" s="112"/>
      <c r="I433" s="112"/>
      <c r="J433" s="112"/>
      <c r="K433" s="112"/>
    </row>
    <row r="434" spans="7:11" ht="12.75">
      <c r="G434" s="62"/>
      <c r="H434" s="112"/>
      <c r="I434" s="112"/>
      <c r="J434" s="112"/>
      <c r="K434" s="112"/>
    </row>
    <row r="435" spans="7:11" ht="12.75">
      <c r="G435" s="62"/>
      <c r="H435" s="112"/>
      <c r="I435" s="112"/>
      <c r="J435" s="112"/>
      <c r="K435" s="112"/>
    </row>
    <row r="436" spans="7:11" ht="12.75">
      <c r="G436" s="62"/>
      <c r="H436" s="112"/>
      <c r="I436" s="112"/>
      <c r="J436" s="112"/>
      <c r="K436" s="112"/>
    </row>
    <row r="437" spans="7:11" ht="12.75">
      <c r="G437" s="62"/>
      <c r="H437" s="112"/>
      <c r="I437" s="112"/>
      <c r="J437" s="112"/>
      <c r="K437" s="112"/>
    </row>
    <row r="438" spans="7:11" ht="12.75">
      <c r="G438" s="62"/>
      <c r="H438" s="112"/>
      <c r="I438" s="112"/>
      <c r="J438" s="112"/>
      <c r="K438" s="112"/>
    </row>
    <row r="439" spans="7:11" ht="12.75">
      <c r="G439" s="62"/>
      <c r="H439" s="112"/>
      <c r="I439" s="112"/>
      <c r="J439" s="112"/>
      <c r="K439" s="112"/>
    </row>
    <row r="440" spans="7:11" ht="12.75">
      <c r="G440" s="62"/>
      <c r="H440" s="112"/>
      <c r="I440" s="112"/>
      <c r="J440" s="112"/>
      <c r="K440" s="112"/>
    </row>
    <row r="441" spans="7:11" ht="12.75">
      <c r="G441" s="62"/>
      <c r="H441" s="112"/>
      <c r="I441" s="112"/>
      <c r="J441" s="112"/>
      <c r="K441" s="112"/>
    </row>
    <row r="442" spans="7:11" ht="12.75">
      <c r="G442" s="62"/>
      <c r="H442" s="112"/>
      <c r="I442" s="112"/>
      <c r="J442" s="112"/>
      <c r="K442" s="112"/>
    </row>
    <row r="443" spans="7:11" ht="12.75">
      <c r="G443" s="62"/>
      <c r="H443" s="112"/>
      <c r="I443" s="112"/>
      <c r="J443" s="112"/>
      <c r="K443" s="112"/>
    </row>
    <row r="444" spans="7:11" ht="12.75">
      <c r="G444" s="62"/>
      <c r="H444" s="112"/>
      <c r="I444" s="112"/>
      <c r="J444" s="112"/>
      <c r="K444" s="112"/>
    </row>
    <row r="445" spans="7:11" ht="12.75">
      <c r="G445" s="62"/>
      <c r="H445" s="112"/>
      <c r="I445" s="112"/>
      <c r="J445" s="112"/>
      <c r="K445" s="112"/>
    </row>
    <row r="446" spans="7:11" ht="12.75">
      <c r="G446" s="62"/>
      <c r="H446" s="112"/>
      <c r="I446" s="112"/>
      <c r="J446" s="112"/>
      <c r="K446" s="112"/>
    </row>
    <row r="447" spans="7:11" ht="12.75">
      <c r="G447" s="62"/>
      <c r="H447" s="112"/>
      <c r="I447" s="112"/>
      <c r="J447" s="112"/>
      <c r="K447" s="112"/>
    </row>
    <row r="448" spans="7:11" ht="12.75">
      <c r="G448" s="62"/>
      <c r="H448" s="112"/>
      <c r="I448" s="112"/>
      <c r="J448" s="112"/>
      <c r="K448" s="112"/>
    </row>
    <row r="449" spans="7:11" ht="12.75">
      <c r="G449" s="62"/>
      <c r="H449" s="112"/>
      <c r="I449" s="112"/>
      <c r="J449" s="112"/>
      <c r="K449" s="112"/>
    </row>
    <row r="450" spans="7:11" ht="12.75">
      <c r="G450" s="62"/>
      <c r="H450" s="112"/>
      <c r="I450" s="112"/>
      <c r="J450" s="112"/>
      <c r="K450" s="112"/>
    </row>
    <row r="451" spans="7:11" ht="12.75">
      <c r="G451" s="62"/>
      <c r="H451" s="112"/>
      <c r="I451" s="112"/>
      <c r="J451" s="112"/>
      <c r="K451" s="112"/>
    </row>
    <row r="452" spans="7:11" ht="12.75">
      <c r="G452" s="62"/>
      <c r="H452" s="112"/>
      <c r="I452" s="112"/>
      <c r="J452" s="112"/>
      <c r="K452" s="112"/>
    </row>
    <row r="453" spans="7:11" ht="12.75">
      <c r="G453" s="62"/>
      <c r="H453" s="112"/>
      <c r="I453" s="112"/>
      <c r="J453" s="112"/>
      <c r="K453" s="112"/>
    </row>
    <row r="454" spans="7:11" ht="12.75">
      <c r="G454" s="62"/>
      <c r="H454" s="112"/>
      <c r="I454" s="112"/>
      <c r="J454" s="112"/>
      <c r="K454" s="112"/>
    </row>
    <row r="455" spans="7:11" ht="12.75">
      <c r="G455" s="62"/>
      <c r="H455" s="112"/>
      <c r="I455" s="112"/>
      <c r="J455" s="112"/>
      <c r="K455" s="112"/>
    </row>
    <row r="456" spans="7:11" ht="12.75">
      <c r="G456" s="62"/>
      <c r="H456" s="112"/>
      <c r="I456" s="112"/>
      <c r="J456" s="112"/>
      <c r="K456" s="112"/>
    </row>
    <row r="457" spans="7:11" ht="12.75">
      <c r="G457" s="62"/>
      <c r="H457" s="112"/>
      <c r="I457" s="112"/>
      <c r="J457" s="112"/>
      <c r="K457" s="112"/>
    </row>
    <row r="458" spans="7:11" ht="12.75">
      <c r="G458" s="62"/>
      <c r="H458" s="112"/>
      <c r="I458" s="112"/>
      <c r="J458" s="112"/>
      <c r="K458" s="112"/>
    </row>
    <row r="459" spans="7:11" ht="12.75">
      <c r="G459" s="62"/>
      <c r="H459" s="112"/>
      <c r="I459" s="112"/>
      <c r="J459" s="112"/>
      <c r="K459" s="112"/>
    </row>
    <row r="460" spans="7:11" ht="12.75">
      <c r="G460" s="62"/>
      <c r="H460" s="112"/>
      <c r="I460" s="112"/>
      <c r="J460" s="112"/>
      <c r="K460" s="112"/>
    </row>
    <row r="461" spans="7:11" ht="12.75">
      <c r="G461" s="62"/>
      <c r="H461" s="112"/>
      <c r="I461" s="112"/>
      <c r="J461" s="112"/>
      <c r="K461" s="112"/>
    </row>
    <row r="462" spans="7:11" ht="12.75">
      <c r="G462" s="62"/>
      <c r="H462" s="112"/>
      <c r="I462" s="112"/>
      <c r="J462" s="112"/>
      <c r="K462" s="112"/>
    </row>
    <row r="463" spans="7:11" ht="12.75">
      <c r="G463" s="62"/>
      <c r="H463" s="112"/>
      <c r="I463" s="112"/>
      <c r="J463" s="112"/>
      <c r="K463" s="112"/>
    </row>
    <row r="464" spans="7:11" ht="12.75">
      <c r="G464" s="62"/>
      <c r="H464" s="112"/>
      <c r="I464" s="112"/>
      <c r="J464" s="112"/>
      <c r="K464" s="112"/>
    </row>
    <row r="465" spans="7:11" ht="12.75">
      <c r="G465" s="62"/>
      <c r="H465" s="112"/>
      <c r="I465" s="112"/>
      <c r="J465" s="112"/>
      <c r="K465" s="112"/>
    </row>
    <row r="466" spans="7:11" ht="12.75">
      <c r="G466" s="62"/>
      <c r="H466" s="112"/>
      <c r="I466" s="112"/>
      <c r="J466" s="112"/>
      <c r="K466" s="112"/>
    </row>
    <row r="467" spans="7:11" ht="12.75">
      <c r="G467" s="62"/>
      <c r="H467" s="112"/>
      <c r="I467" s="112"/>
      <c r="J467" s="112"/>
      <c r="K467" s="112"/>
    </row>
    <row r="468" spans="7:11" ht="12.75">
      <c r="G468" s="62"/>
      <c r="H468" s="112"/>
      <c r="I468" s="112"/>
      <c r="J468" s="112"/>
      <c r="K468" s="112"/>
    </row>
    <row r="469" spans="7:11" ht="12.75">
      <c r="G469" s="62"/>
      <c r="H469" s="112"/>
      <c r="I469" s="112"/>
      <c r="J469" s="112"/>
      <c r="K469" s="112"/>
    </row>
    <row r="470" spans="7:11" ht="12.75">
      <c r="G470" s="62"/>
      <c r="H470" s="112"/>
      <c r="I470" s="112"/>
      <c r="J470" s="112"/>
      <c r="K470" s="112"/>
    </row>
    <row r="471" spans="7:11" ht="12.75">
      <c r="G471" s="62"/>
      <c r="H471" s="112"/>
      <c r="I471" s="112"/>
      <c r="J471" s="112"/>
      <c r="K471" s="112"/>
    </row>
    <row r="472" spans="7:11" ht="12.75">
      <c r="G472" s="62"/>
      <c r="H472" s="112"/>
      <c r="I472" s="112"/>
      <c r="J472" s="112"/>
      <c r="K472" s="112"/>
    </row>
    <row r="473" spans="7:11" ht="12.75">
      <c r="G473" s="62"/>
      <c r="H473" s="112"/>
      <c r="I473" s="112"/>
      <c r="J473" s="112"/>
      <c r="K473" s="112"/>
    </row>
    <row r="474" spans="7:11" ht="12.75">
      <c r="G474" s="62"/>
      <c r="H474" s="112"/>
      <c r="I474" s="112"/>
      <c r="J474" s="112"/>
      <c r="K474" s="112"/>
    </row>
    <row r="475" spans="7:11" ht="12.75">
      <c r="G475" s="62"/>
      <c r="H475" s="112"/>
      <c r="I475" s="112"/>
      <c r="J475" s="112"/>
      <c r="K475" s="112"/>
    </row>
    <row r="476" spans="7:11" ht="12.75">
      <c r="G476" s="62"/>
      <c r="H476" s="112"/>
      <c r="I476" s="112"/>
      <c r="J476" s="112"/>
      <c r="K476" s="112"/>
    </row>
    <row r="477" spans="7:11" ht="12.75">
      <c r="G477" s="62"/>
      <c r="H477" s="112"/>
      <c r="I477" s="112"/>
      <c r="J477" s="112"/>
      <c r="K477" s="112"/>
    </row>
    <row r="478" spans="7:11" ht="12.75">
      <c r="G478" s="62"/>
      <c r="H478" s="112"/>
      <c r="I478" s="112"/>
      <c r="J478" s="112"/>
      <c r="K478" s="112"/>
    </row>
    <row r="479" spans="7:11" ht="12.75">
      <c r="G479" s="62"/>
      <c r="H479" s="112"/>
      <c r="I479" s="112"/>
      <c r="J479" s="112"/>
      <c r="K479" s="112"/>
    </row>
    <row r="480" spans="7:11" ht="12.75">
      <c r="G480" s="62"/>
      <c r="H480" s="112"/>
      <c r="I480" s="112"/>
      <c r="J480" s="112"/>
      <c r="K480" s="112"/>
    </row>
    <row r="481" spans="7:11" ht="12.75">
      <c r="G481" s="62"/>
      <c r="H481" s="112"/>
      <c r="I481" s="112"/>
      <c r="J481" s="112"/>
      <c r="K481" s="112"/>
    </row>
    <row r="482" spans="7:11" ht="12.75">
      <c r="G482" s="62"/>
      <c r="H482" s="112"/>
      <c r="I482" s="112"/>
      <c r="J482" s="112"/>
      <c r="K482" s="112"/>
    </row>
    <row r="483" spans="7:11" ht="12.75">
      <c r="G483" s="62"/>
      <c r="H483" s="112"/>
      <c r="I483" s="112"/>
      <c r="J483" s="112"/>
      <c r="K483" s="112"/>
    </row>
    <row r="484" spans="7:11" ht="12.75">
      <c r="G484" s="62"/>
      <c r="H484" s="112"/>
      <c r="I484" s="112"/>
      <c r="J484" s="112"/>
      <c r="K484" s="112"/>
    </row>
    <row r="485" spans="7:11" ht="12.75">
      <c r="G485" s="62"/>
      <c r="H485" s="112"/>
      <c r="I485" s="112"/>
      <c r="J485" s="112"/>
      <c r="K485" s="112"/>
    </row>
    <row r="486" spans="7:11" ht="12.75">
      <c r="G486" s="62"/>
      <c r="H486" s="112"/>
      <c r="I486" s="112"/>
      <c r="J486" s="112"/>
      <c r="K486" s="112"/>
    </row>
    <row r="487" spans="7:11" ht="12.75">
      <c r="G487" s="62"/>
      <c r="H487" s="112"/>
      <c r="I487" s="112"/>
      <c r="J487" s="112"/>
      <c r="K487" s="112"/>
    </row>
    <row r="488" spans="7:11" ht="12.75">
      <c r="G488" s="62"/>
      <c r="H488" s="112"/>
      <c r="I488" s="112"/>
      <c r="J488" s="112"/>
      <c r="K488" s="112"/>
    </row>
    <row r="489" spans="7:11" ht="12.75">
      <c r="G489" s="62"/>
      <c r="H489" s="112"/>
      <c r="I489" s="112"/>
      <c r="J489" s="112"/>
      <c r="K489" s="112"/>
    </row>
    <row r="490" spans="7:11" ht="12.75">
      <c r="G490" s="62"/>
      <c r="H490" s="112"/>
      <c r="I490" s="112"/>
      <c r="J490" s="112"/>
      <c r="K490" s="112"/>
    </row>
    <row r="491" spans="7:11" ht="12.75">
      <c r="G491" s="62"/>
      <c r="H491" s="112"/>
      <c r="I491" s="112"/>
      <c r="J491" s="112"/>
      <c r="K491" s="112"/>
    </row>
    <row r="492" spans="7:11" ht="12.75">
      <c r="G492" s="62"/>
      <c r="H492" s="112"/>
      <c r="I492" s="112"/>
      <c r="J492" s="112"/>
      <c r="K492" s="112"/>
    </row>
    <row r="493" spans="7:11" ht="12.75">
      <c r="G493" s="62"/>
      <c r="H493" s="112"/>
      <c r="I493" s="112"/>
      <c r="J493" s="112"/>
      <c r="K493" s="112"/>
    </row>
    <row r="494" spans="7:11" ht="12.75">
      <c r="G494" s="62"/>
      <c r="H494" s="112"/>
      <c r="I494" s="112"/>
      <c r="J494" s="112"/>
      <c r="K494" s="112"/>
    </row>
    <row r="495" spans="7:11" ht="12.75">
      <c r="G495" s="62"/>
      <c r="H495" s="112"/>
      <c r="I495" s="112"/>
      <c r="J495" s="112"/>
      <c r="K495" s="112"/>
    </row>
    <row r="496" spans="7:11" ht="12.75">
      <c r="G496" s="62"/>
      <c r="H496" s="112"/>
      <c r="I496" s="112"/>
      <c r="J496" s="112"/>
      <c r="K496" s="112"/>
    </row>
    <row r="497" spans="7:11" ht="12.75">
      <c r="G497" s="62"/>
      <c r="H497" s="112"/>
      <c r="I497" s="112"/>
      <c r="J497" s="112"/>
      <c r="K497" s="112"/>
    </row>
    <row r="498" spans="7:11" ht="12.75">
      <c r="G498" s="62"/>
      <c r="H498" s="112"/>
      <c r="I498" s="112"/>
      <c r="J498" s="112"/>
      <c r="K498" s="112"/>
    </row>
    <row r="499" spans="7:11" ht="12.75">
      <c r="G499" s="62"/>
      <c r="H499" s="112"/>
      <c r="I499" s="112"/>
      <c r="J499" s="112"/>
      <c r="K499" s="112"/>
    </row>
    <row r="500" spans="7:11" ht="12.75">
      <c r="G500" s="62"/>
      <c r="H500" s="112"/>
      <c r="I500" s="112"/>
      <c r="J500" s="112"/>
      <c r="K500" s="112"/>
    </row>
    <row r="501" spans="7:11" ht="12.75">
      <c r="G501" s="62"/>
      <c r="H501" s="112"/>
      <c r="I501" s="112"/>
      <c r="J501" s="112"/>
      <c r="K501" s="112"/>
    </row>
    <row r="502" spans="7:11" ht="12.75">
      <c r="G502" s="62"/>
      <c r="H502" s="112"/>
      <c r="I502" s="112"/>
      <c r="J502" s="112"/>
      <c r="K502" s="112"/>
    </row>
    <row r="503" spans="7:11" ht="12.75">
      <c r="G503" s="62"/>
      <c r="H503" s="112"/>
      <c r="I503" s="112"/>
      <c r="J503" s="112"/>
      <c r="K503" s="112"/>
    </row>
    <row r="504" spans="7:11" ht="12.75">
      <c r="G504" s="62"/>
      <c r="H504" s="112"/>
      <c r="I504" s="112"/>
      <c r="J504" s="112"/>
      <c r="K504" s="112"/>
    </row>
    <row r="505" spans="7:11" ht="12.75">
      <c r="G505" s="62"/>
      <c r="H505" s="112"/>
      <c r="I505" s="112"/>
      <c r="J505" s="112"/>
      <c r="K505" s="112"/>
    </row>
    <row r="506" spans="7:11" ht="12.75">
      <c r="G506" s="62"/>
      <c r="H506" s="112"/>
      <c r="I506" s="112"/>
      <c r="J506" s="112"/>
      <c r="K506" s="112"/>
    </row>
    <row r="507" spans="7:11" ht="12.75">
      <c r="G507" s="62"/>
      <c r="H507" s="112"/>
      <c r="I507" s="112"/>
      <c r="J507" s="112"/>
      <c r="K507" s="112"/>
    </row>
    <row r="508" spans="7:11" ht="12.75">
      <c r="G508" s="62"/>
      <c r="H508" s="112"/>
      <c r="I508" s="112"/>
      <c r="J508" s="112"/>
      <c r="K508" s="112"/>
    </row>
    <row r="509" spans="7:11" ht="12.75">
      <c r="G509" s="62"/>
      <c r="H509" s="112"/>
      <c r="I509" s="112"/>
      <c r="J509" s="112"/>
      <c r="K509" s="112"/>
    </row>
    <row r="510" spans="7:11" ht="12.75">
      <c r="G510" s="62"/>
      <c r="H510" s="112"/>
      <c r="I510" s="112"/>
      <c r="J510" s="112"/>
      <c r="K510" s="112"/>
    </row>
    <row r="511" spans="7:11" ht="12.75">
      <c r="G511" s="62"/>
      <c r="H511" s="112"/>
      <c r="I511" s="112"/>
      <c r="J511" s="112"/>
      <c r="K511" s="112"/>
    </row>
    <row r="512" spans="7:11" ht="12.75">
      <c r="G512" s="62"/>
      <c r="H512" s="112"/>
      <c r="I512" s="112"/>
      <c r="J512" s="112"/>
      <c r="K512" s="112"/>
    </row>
    <row r="513" spans="7:11" ht="12.75">
      <c r="G513" s="62"/>
      <c r="H513" s="112"/>
      <c r="I513" s="112"/>
      <c r="J513" s="112"/>
      <c r="K513" s="112"/>
    </row>
    <row r="514" spans="7:11" ht="12.75">
      <c r="G514" s="62"/>
      <c r="H514" s="112"/>
      <c r="I514" s="112"/>
      <c r="J514" s="112"/>
      <c r="K514" s="112"/>
    </row>
    <row r="515" spans="7:11" ht="12.75">
      <c r="G515" s="62"/>
      <c r="H515" s="112"/>
      <c r="I515" s="112"/>
      <c r="J515" s="112"/>
      <c r="K515" s="112"/>
    </row>
    <row r="516" spans="7:11" ht="12.75">
      <c r="G516" s="62"/>
      <c r="H516" s="112"/>
      <c r="I516" s="112"/>
      <c r="J516" s="112"/>
      <c r="K516" s="112"/>
    </row>
    <row r="517" spans="7:11" ht="12.75">
      <c r="G517" s="62"/>
      <c r="H517" s="112"/>
      <c r="I517" s="112"/>
      <c r="J517" s="112"/>
      <c r="K517" s="112"/>
    </row>
    <row r="518" spans="7:11" ht="12.75">
      <c r="G518" s="62"/>
      <c r="H518" s="112"/>
      <c r="I518" s="112"/>
      <c r="J518" s="112"/>
      <c r="K518" s="112"/>
    </row>
    <row r="519" spans="7:11" ht="12.75">
      <c r="G519" s="62"/>
      <c r="H519" s="112"/>
      <c r="I519" s="112"/>
      <c r="J519" s="112"/>
      <c r="K519" s="112"/>
    </row>
    <row r="520" spans="7:11" ht="12.75">
      <c r="G520" s="62"/>
      <c r="H520" s="112"/>
      <c r="I520" s="112"/>
      <c r="J520" s="112"/>
      <c r="K520" s="112"/>
    </row>
    <row r="521" spans="7:11" ht="12.75">
      <c r="G521" s="62"/>
      <c r="H521" s="112"/>
      <c r="I521" s="112"/>
      <c r="J521" s="112"/>
      <c r="K521" s="112"/>
    </row>
    <row r="522" spans="7:11" ht="12.75">
      <c r="G522" s="62"/>
      <c r="H522" s="112"/>
      <c r="I522" s="112"/>
      <c r="J522" s="112"/>
      <c r="K522" s="112"/>
    </row>
    <row r="523" spans="7:11" ht="12.75">
      <c r="G523" s="62"/>
      <c r="H523" s="112"/>
      <c r="I523" s="112"/>
      <c r="J523" s="112"/>
      <c r="K523" s="112"/>
    </row>
    <row r="524" spans="7:11" ht="12.75">
      <c r="G524" s="62"/>
      <c r="H524" s="112"/>
      <c r="I524" s="112"/>
      <c r="J524" s="112"/>
      <c r="K524" s="112"/>
    </row>
    <row r="525" spans="7:11" ht="12.75">
      <c r="G525" s="62"/>
      <c r="H525" s="112"/>
      <c r="I525" s="112"/>
      <c r="J525" s="112"/>
      <c r="K525" s="112"/>
    </row>
    <row r="526" spans="7:11" ht="12.75">
      <c r="G526" s="62"/>
      <c r="H526" s="112"/>
      <c r="I526" s="112"/>
      <c r="J526" s="112"/>
      <c r="K526" s="112"/>
    </row>
    <row r="527" spans="7:11" ht="12.75">
      <c r="G527" s="62"/>
      <c r="H527" s="112"/>
      <c r="I527" s="112"/>
      <c r="J527" s="112"/>
      <c r="K527" s="112"/>
    </row>
    <row r="528" spans="7:11" ht="12.75">
      <c r="G528" s="62"/>
      <c r="H528" s="112"/>
      <c r="I528" s="112"/>
      <c r="J528" s="112"/>
      <c r="K528" s="112"/>
    </row>
    <row r="529" spans="7:11" ht="12.75">
      <c r="G529" s="62"/>
      <c r="H529" s="112"/>
      <c r="I529" s="112"/>
      <c r="J529" s="112"/>
      <c r="K529" s="112"/>
    </row>
    <row r="530" spans="7:11" ht="12.75">
      <c r="G530" s="62"/>
      <c r="H530" s="112"/>
      <c r="I530" s="112"/>
      <c r="J530" s="112"/>
      <c r="K530" s="112"/>
    </row>
    <row r="531" spans="7:11" ht="12.75">
      <c r="G531" s="62"/>
      <c r="H531" s="112"/>
      <c r="I531" s="112"/>
      <c r="J531" s="112"/>
      <c r="K531" s="112"/>
    </row>
    <row r="532" spans="7:11" ht="12.75">
      <c r="G532" s="62"/>
      <c r="H532" s="112"/>
      <c r="I532" s="112"/>
      <c r="J532" s="112"/>
      <c r="K532" s="112"/>
    </row>
    <row r="533" spans="7:11" ht="12.75">
      <c r="G533" s="62"/>
      <c r="H533" s="112"/>
      <c r="I533" s="112"/>
      <c r="J533" s="112"/>
      <c r="K533" s="112"/>
    </row>
    <row r="534" spans="7:11" ht="12.75">
      <c r="G534" s="62"/>
      <c r="H534" s="112"/>
      <c r="I534" s="112"/>
      <c r="J534" s="112"/>
      <c r="K534" s="112"/>
    </row>
    <row r="535" spans="7:11" ht="12.75">
      <c r="G535" s="62"/>
      <c r="H535" s="112"/>
      <c r="I535" s="112"/>
      <c r="J535" s="112"/>
      <c r="K535" s="112"/>
    </row>
    <row r="536" spans="7:11" ht="12.75">
      <c r="G536" s="62"/>
      <c r="H536" s="112"/>
      <c r="I536" s="112"/>
      <c r="J536" s="112"/>
      <c r="K536" s="112"/>
    </row>
    <row r="537" spans="7:11" ht="12.75">
      <c r="G537" s="62"/>
      <c r="H537" s="112"/>
      <c r="I537" s="112"/>
      <c r="J537" s="112"/>
      <c r="K537" s="112"/>
    </row>
    <row r="538" spans="7:11" ht="12.75">
      <c r="G538" s="62"/>
      <c r="H538" s="112"/>
      <c r="I538" s="112"/>
      <c r="J538" s="112"/>
      <c r="K538" s="112"/>
    </row>
    <row r="539" spans="7:11" ht="12.75">
      <c r="G539" s="62"/>
      <c r="H539" s="112"/>
      <c r="I539" s="112"/>
      <c r="J539" s="112"/>
      <c r="K539" s="112"/>
    </row>
    <row r="540" spans="7:11" ht="12.75">
      <c r="G540" s="62"/>
      <c r="H540" s="112"/>
      <c r="I540" s="112"/>
      <c r="J540" s="112"/>
      <c r="K540" s="112"/>
    </row>
    <row r="541" spans="7:11" ht="12.75">
      <c r="G541" s="62"/>
      <c r="H541" s="112"/>
      <c r="I541" s="112"/>
      <c r="J541" s="112"/>
      <c r="K541" s="112"/>
    </row>
    <row r="542" spans="7:11" ht="12.75">
      <c r="G542" s="62"/>
      <c r="H542" s="112"/>
      <c r="I542" s="112"/>
      <c r="J542" s="112"/>
      <c r="K542" s="112"/>
    </row>
    <row r="543" spans="7:11" ht="12.75">
      <c r="G543" s="62"/>
      <c r="H543" s="112"/>
      <c r="I543" s="112"/>
      <c r="J543" s="112"/>
      <c r="K543" s="112"/>
    </row>
    <row r="544" spans="7:11" ht="12.75">
      <c r="G544" s="62"/>
      <c r="H544" s="112"/>
      <c r="I544" s="112"/>
      <c r="J544" s="112"/>
      <c r="K544" s="112"/>
    </row>
    <row r="545" spans="7:11" ht="12.75">
      <c r="G545" s="62"/>
      <c r="H545" s="112"/>
      <c r="I545" s="112"/>
      <c r="J545" s="112"/>
      <c r="K545" s="112"/>
    </row>
    <row r="546" spans="7:11" ht="12.75">
      <c r="G546" s="62"/>
      <c r="H546" s="112"/>
      <c r="I546" s="112"/>
      <c r="J546" s="112"/>
      <c r="K546" s="112"/>
    </row>
    <row r="547" spans="7:11" ht="12.75">
      <c r="G547" s="62"/>
      <c r="H547" s="112"/>
      <c r="I547" s="112"/>
      <c r="J547" s="112"/>
      <c r="K547" s="112"/>
    </row>
    <row r="548" spans="7:11" ht="12.75">
      <c r="G548" s="62"/>
      <c r="H548" s="112"/>
      <c r="I548" s="112"/>
      <c r="J548" s="112"/>
      <c r="K548" s="112"/>
    </row>
    <row r="549" spans="7:11" ht="12.75">
      <c r="G549" s="62"/>
      <c r="H549" s="112"/>
      <c r="I549" s="112"/>
      <c r="J549" s="112"/>
      <c r="K549" s="112"/>
    </row>
    <row r="550" spans="7:11" ht="12.75">
      <c r="G550" s="62"/>
      <c r="H550" s="112"/>
      <c r="I550" s="112"/>
      <c r="J550" s="112"/>
      <c r="K550" s="112"/>
    </row>
    <row r="551" spans="7:11" ht="12.75">
      <c r="G551" s="62"/>
      <c r="H551" s="112"/>
      <c r="I551" s="112"/>
      <c r="J551" s="112"/>
      <c r="K551" s="112"/>
    </row>
    <row r="552" spans="7:11" ht="12.75">
      <c r="G552" s="62"/>
      <c r="H552" s="112"/>
      <c r="I552" s="112"/>
      <c r="J552" s="112"/>
      <c r="K552" s="112"/>
    </row>
    <row r="553" spans="7:11" ht="12.75">
      <c r="G553" s="62"/>
      <c r="H553" s="112"/>
      <c r="I553" s="112"/>
      <c r="J553" s="112"/>
      <c r="K553" s="112"/>
    </row>
    <row r="554" spans="7:11" ht="12.75">
      <c r="G554" s="62"/>
      <c r="H554" s="112"/>
      <c r="I554" s="112"/>
      <c r="J554" s="112"/>
      <c r="K554" s="112"/>
    </row>
    <row r="555" spans="7:11" ht="12.75">
      <c r="G555" s="62"/>
      <c r="H555" s="112"/>
      <c r="I555" s="112"/>
      <c r="J555" s="112"/>
      <c r="K555" s="112"/>
    </row>
    <row r="556" spans="7:11" ht="12.75">
      <c r="G556" s="62"/>
      <c r="H556" s="112"/>
      <c r="I556" s="112"/>
      <c r="J556" s="112"/>
      <c r="K556" s="112"/>
    </row>
    <row r="557" spans="7:11" ht="12.75">
      <c r="G557" s="62"/>
      <c r="H557" s="112"/>
      <c r="I557" s="112"/>
      <c r="J557" s="112"/>
      <c r="K557" s="112"/>
    </row>
    <row r="558" spans="7:11" ht="12.75">
      <c r="G558" s="62"/>
      <c r="H558" s="112"/>
      <c r="I558" s="112"/>
      <c r="J558" s="112"/>
      <c r="K558" s="112"/>
    </row>
    <row r="559" spans="7:11" ht="12.75">
      <c r="G559" s="62"/>
      <c r="H559" s="112"/>
      <c r="I559" s="112"/>
      <c r="J559" s="112"/>
      <c r="K559" s="112"/>
    </row>
    <row r="560" spans="7:11" ht="12.75">
      <c r="G560" s="62"/>
      <c r="H560" s="112"/>
      <c r="I560" s="112"/>
      <c r="J560" s="112"/>
      <c r="K560" s="112"/>
    </row>
    <row r="561" spans="7:11" ht="12.75">
      <c r="G561" s="62"/>
      <c r="H561" s="112"/>
      <c r="I561" s="112"/>
      <c r="J561" s="112"/>
      <c r="K561" s="112"/>
    </row>
    <row r="562" spans="7:11" ht="12.75">
      <c r="G562" s="62"/>
      <c r="H562" s="112"/>
      <c r="I562" s="112"/>
      <c r="J562" s="112"/>
      <c r="K562" s="112"/>
    </row>
    <row r="563" spans="7:11" ht="12.75">
      <c r="G563" s="62"/>
      <c r="H563" s="112"/>
      <c r="I563" s="112"/>
      <c r="J563" s="112"/>
      <c r="K563" s="112"/>
    </row>
    <row r="564" spans="7:11" ht="12.75">
      <c r="G564" s="62"/>
      <c r="H564" s="112"/>
      <c r="I564" s="112"/>
      <c r="J564" s="112"/>
      <c r="K564" s="112"/>
    </row>
    <row r="565" spans="7:11" ht="12.75">
      <c r="G565" s="62"/>
      <c r="H565" s="112"/>
      <c r="I565" s="112"/>
      <c r="J565" s="112"/>
      <c r="K565" s="112"/>
    </row>
    <row r="566" spans="7:11" ht="12.75">
      <c r="G566" s="62"/>
      <c r="H566" s="112"/>
      <c r="I566" s="112"/>
      <c r="J566" s="112"/>
      <c r="K566" s="112"/>
    </row>
    <row r="567" spans="7:11" ht="12.75">
      <c r="G567" s="62"/>
      <c r="H567" s="112"/>
      <c r="I567" s="112"/>
      <c r="J567" s="112"/>
      <c r="K567" s="112"/>
    </row>
    <row r="568" spans="7:11" ht="12.75">
      <c r="G568" s="62"/>
      <c r="H568" s="112"/>
      <c r="I568" s="112"/>
      <c r="J568" s="112"/>
      <c r="K568" s="112"/>
    </row>
    <row r="569" spans="7:11" ht="12.75">
      <c r="G569" s="62"/>
      <c r="H569" s="112"/>
      <c r="I569" s="112"/>
      <c r="J569" s="112"/>
      <c r="K569" s="112"/>
    </row>
    <row r="570" spans="7:11" ht="12.75">
      <c r="G570" s="62"/>
      <c r="H570" s="112"/>
      <c r="I570" s="112"/>
      <c r="J570" s="112"/>
      <c r="K570" s="112"/>
    </row>
    <row r="571" spans="7:11" ht="12.75">
      <c r="G571" s="62"/>
      <c r="H571" s="112"/>
      <c r="I571" s="112"/>
      <c r="J571" s="112"/>
      <c r="K571" s="112"/>
    </row>
    <row r="572" spans="7:11" ht="12.75">
      <c r="G572" s="62"/>
      <c r="H572" s="112"/>
      <c r="I572" s="112"/>
      <c r="J572" s="112"/>
      <c r="K572" s="112"/>
    </row>
    <row r="573" spans="7:11" ht="12.75">
      <c r="G573" s="62"/>
      <c r="H573" s="112"/>
      <c r="I573" s="112"/>
      <c r="J573" s="112"/>
      <c r="K573" s="112"/>
    </row>
    <row r="574" spans="7:11" ht="12.75">
      <c r="G574" s="62"/>
      <c r="H574" s="112"/>
      <c r="I574" s="112"/>
      <c r="J574" s="112"/>
      <c r="K574" s="112"/>
    </row>
    <row r="575" spans="7:11" ht="12.75">
      <c r="G575" s="62"/>
      <c r="H575" s="112"/>
      <c r="I575" s="112"/>
      <c r="J575" s="112"/>
      <c r="K575" s="112"/>
    </row>
    <row r="576" spans="7:11" ht="12.75">
      <c r="G576" s="62"/>
      <c r="H576" s="112"/>
      <c r="I576" s="112"/>
      <c r="J576" s="112"/>
      <c r="K576" s="112"/>
    </row>
    <row r="577" spans="7:11" ht="12.75">
      <c r="G577" s="62"/>
      <c r="H577" s="112"/>
      <c r="I577" s="112"/>
      <c r="J577" s="112"/>
      <c r="K577" s="112"/>
    </row>
    <row r="578" spans="7:11" ht="12.75">
      <c r="G578" s="62"/>
      <c r="H578" s="112"/>
      <c r="I578" s="112"/>
      <c r="J578" s="112"/>
      <c r="K578" s="112"/>
    </row>
    <row r="579" spans="7:11" ht="12.75">
      <c r="G579" s="62"/>
      <c r="H579" s="112"/>
      <c r="I579" s="112"/>
      <c r="J579" s="112"/>
      <c r="K579" s="112"/>
    </row>
    <row r="580" spans="7:11" ht="12.75">
      <c r="G580" s="62"/>
      <c r="H580" s="112"/>
      <c r="I580" s="112"/>
      <c r="J580" s="112"/>
      <c r="K580" s="112"/>
    </row>
    <row r="581" spans="7:11" ht="12.75">
      <c r="G581" s="62"/>
      <c r="H581" s="112"/>
      <c r="I581" s="112"/>
      <c r="J581" s="112"/>
      <c r="K581" s="112"/>
    </row>
    <row r="582" spans="7:11" ht="12.75">
      <c r="G582" s="62"/>
      <c r="H582" s="112"/>
      <c r="I582" s="112"/>
      <c r="J582" s="112"/>
      <c r="K582" s="112"/>
    </row>
    <row r="583" spans="7:11" ht="12.75">
      <c r="G583" s="62"/>
      <c r="H583" s="112"/>
      <c r="I583" s="112"/>
      <c r="J583" s="112"/>
      <c r="K583" s="112"/>
    </row>
    <row r="584" spans="7:11" ht="12.75">
      <c r="G584" s="62"/>
      <c r="H584" s="112"/>
      <c r="I584" s="112"/>
      <c r="J584" s="112"/>
      <c r="K584" s="112"/>
    </row>
    <row r="585" spans="7:11" ht="12.75">
      <c r="G585" s="62"/>
      <c r="H585" s="112"/>
      <c r="I585" s="112"/>
      <c r="J585" s="112"/>
      <c r="K585" s="112"/>
    </row>
    <row r="586" spans="7:11" ht="12.75">
      <c r="G586" s="62"/>
      <c r="H586" s="112"/>
      <c r="I586" s="112"/>
      <c r="J586" s="112"/>
      <c r="K586" s="112"/>
    </row>
    <row r="587" spans="7:11" ht="12.75">
      <c r="G587" s="62"/>
      <c r="H587" s="112"/>
      <c r="I587" s="112"/>
      <c r="J587" s="112"/>
      <c r="K587" s="112"/>
    </row>
    <row r="588" spans="7:11" ht="12.75">
      <c r="G588" s="62"/>
      <c r="H588" s="112"/>
      <c r="I588" s="112"/>
      <c r="J588" s="112"/>
      <c r="K588" s="112"/>
    </row>
    <row r="589" spans="7:11" ht="12.75">
      <c r="G589" s="62"/>
      <c r="H589" s="112"/>
      <c r="I589" s="112"/>
      <c r="J589" s="112"/>
      <c r="K589" s="112"/>
    </row>
    <row r="590" spans="7:11" ht="12.75">
      <c r="G590" s="62"/>
      <c r="H590" s="112"/>
      <c r="I590" s="112"/>
      <c r="J590" s="112"/>
      <c r="K590" s="112"/>
    </row>
    <row r="591" spans="7:11" ht="12.75">
      <c r="G591" s="62"/>
      <c r="H591" s="112"/>
      <c r="I591" s="112"/>
      <c r="J591" s="112"/>
      <c r="K591" s="112"/>
    </row>
    <row r="592" spans="7:11" ht="12.75">
      <c r="G592" s="62"/>
      <c r="H592" s="112"/>
      <c r="I592" s="112"/>
      <c r="J592" s="112"/>
      <c r="K592" s="112"/>
    </row>
    <row r="593" spans="7:11" ht="12.75">
      <c r="G593" s="62"/>
      <c r="H593" s="112"/>
      <c r="I593" s="112"/>
      <c r="J593" s="112"/>
      <c r="K593" s="112"/>
    </row>
    <row r="594" spans="7:11" ht="12.75">
      <c r="G594" s="62"/>
      <c r="H594" s="112"/>
      <c r="I594" s="112"/>
      <c r="J594" s="112"/>
      <c r="K594" s="112"/>
    </row>
    <row r="595" spans="7:11" ht="12.75">
      <c r="G595" s="62"/>
      <c r="H595" s="112"/>
      <c r="I595" s="112"/>
      <c r="J595" s="112"/>
      <c r="K595" s="112"/>
    </row>
    <row r="596" spans="7:11" ht="12.75">
      <c r="G596" s="62"/>
      <c r="H596" s="112"/>
      <c r="I596" s="112"/>
      <c r="J596" s="112"/>
      <c r="K596" s="112"/>
    </row>
    <row r="597" spans="7:11" ht="12.75">
      <c r="G597" s="62"/>
      <c r="H597" s="112"/>
      <c r="I597" s="112"/>
      <c r="J597" s="112"/>
      <c r="K597" s="112"/>
    </row>
    <row r="598" spans="7:11" ht="12.75">
      <c r="G598" s="62"/>
      <c r="H598" s="112"/>
      <c r="I598" s="112"/>
      <c r="J598" s="112"/>
      <c r="K598" s="112"/>
    </row>
    <row r="599" spans="7:11" ht="12.75">
      <c r="G599" s="62"/>
      <c r="H599" s="112"/>
      <c r="I599" s="112"/>
      <c r="J599" s="112"/>
      <c r="K599" s="112"/>
    </row>
    <row r="600" spans="7:11" ht="12.75">
      <c r="G600" s="62"/>
      <c r="H600" s="112"/>
      <c r="I600" s="112"/>
      <c r="J600" s="112"/>
      <c r="K600" s="112"/>
    </row>
    <row r="601" spans="7:11" ht="12.75">
      <c r="G601" s="62"/>
      <c r="H601" s="112"/>
      <c r="I601" s="112"/>
      <c r="J601" s="112"/>
      <c r="K601" s="112"/>
    </row>
    <row r="602" spans="7:11" ht="12.75">
      <c r="G602" s="62"/>
      <c r="H602" s="112"/>
      <c r="I602" s="112"/>
      <c r="J602" s="112"/>
      <c r="K602" s="112"/>
    </row>
    <row r="603" spans="7:11" ht="12.75">
      <c r="G603" s="62"/>
      <c r="H603" s="112"/>
      <c r="I603" s="112"/>
      <c r="J603" s="112"/>
      <c r="K603" s="112"/>
    </row>
    <row r="604" spans="7:11" ht="12.75">
      <c r="G604" s="62"/>
      <c r="H604" s="112"/>
      <c r="I604" s="112"/>
      <c r="J604" s="112"/>
      <c r="K604" s="112"/>
    </row>
    <row r="605" spans="7:11" ht="12.75">
      <c r="G605" s="62"/>
      <c r="H605" s="112"/>
      <c r="I605" s="112"/>
      <c r="J605" s="112"/>
      <c r="K605" s="112"/>
    </row>
    <row r="606" spans="7:11" ht="12.75">
      <c r="G606" s="62"/>
      <c r="H606" s="112"/>
      <c r="I606" s="112"/>
      <c r="J606" s="112"/>
      <c r="K606" s="112"/>
    </row>
    <row r="607" spans="7:11" ht="12.75">
      <c r="G607" s="62"/>
      <c r="H607" s="112"/>
      <c r="I607" s="112"/>
      <c r="J607" s="112"/>
      <c r="K607" s="112"/>
    </row>
  </sheetData>
  <sheetProtection/>
  <mergeCells count="29">
    <mergeCell ref="F1:G1"/>
    <mergeCell ref="D2:G2"/>
    <mergeCell ref="F3:G3"/>
    <mergeCell ref="C6:G6"/>
    <mergeCell ref="F37:G37"/>
    <mergeCell ref="C38:D38"/>
    <mergeCell ref="E38:G38"/>
    <mergeCell ref="A40:G40"/>
    <mergeCell ref="C44:C45"/>
    <mergeCell ref="D44:D45"/>
    <mergeCell ref="C181:C182"/>
    <mergeCell ref="C183:C184"/>
    <mergeCell ref="C239:C241"/>
    <mergeCell ref="F309:G309"/>
    <mergeCell ref="C242:C244"/>
    <mergeCell ref="F264:G264"/>
    <mergeCell ref="D265:G265"/>
    <mergeCell ref="C266:G266"/>
    <mergeCell ref="C267:G267"/>
    <mergeCell ref="D310:G310"/>
    <mergeCell ref="C312:G312"/>
    <mergeCell ref="C313:G313"/>
    <mergeCell ref="C175:C176"/>
    <mergeCell ref="C177:C179"/>
    <mergeCell ref="C268:G268"/>
    <mergeCell ref="C269:G269"/>
    <mergeCell ref="F306:G306"/>
    <mergeCell ref="F307:G307"/>
    <mergeCell ref="E308:G308"/>
  </mergeCells>
  <printOptions horizontalCentered="1"/>
  <pageMargins left="0.1968503937007874" right="0.2755905511811024" top="0.3937007874015748" bottom="0.3937007874015748" header="0.8267716535433072" footer="0.1968503937007874"/>
  <pageSetup fitToHeight="10"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codeName="Лист3321211129">
    <pageSetUpPr fitToPage="1"/>
  </sheetPr>
  <dimension ref="A1:K629"/>
  <sheetViews>
    <sheetView tabSelected="1" view="pageBreakPreview" zoomScale="105" zoomScaleSheetLayoutView="105" zoomScalePageLayoutView="0" workbookViewId="0" topLeftCell="A297">
      <selection activeCell="D332" sqref="D332:G332"/>
    </sheetView>
  </sheetViews>
  <sheetFormatPr defaultColWidth="9.00390625" defaultRowHeight="12.75"/>
  <cols>
    <col min="1" max="1" width="4.25390625" style="0" customWidth="1"/>
    <col min="2" max="2" width="6.00390625" style="57" customWidth="1"/>
    <col min="3" max="3" width="63.375" style="57" customWidth="1"/>
    <col min="4" max="4" width="27.375" style="59" customWidth="1"/>
    <col min="5" max="5" width="15.625" style="60" customWidth="1"/>
    <col min="6" max="6" width="15.00390625" style="62" customWidth="1"/>
    <col min="7" max="7" width="11.625" style="63" customWidth="1"/>
    <col min="8" max="8" width="0.37109375" style="0" customWidth="1"/>
  </cols>
  <sheetData>
    <row r="1" spans="5:8" ht="24.75" customHeight="1">
      <c r="E1" s="2"/>
      <c r="F1" s="205" t="s">
        <v>7</v>
      </c>
      <c r="G1" s="241"/>
      <c r="H1" s="112"/>
    </row>
    <row r="2" spans="4:8" ht="61.5" customHeight="1">
      <c r="D2" s="207" t="s">
        <v>550</v>
      </c>
      <c r="E2" s="208"/>
      <c r="F2" s="208"/>
      <c r="G2" s="208"/>
      <c r="H2" s="112"/>
    </row>
    <row r="3" spans="6:8" ht="12.75" customHeight="1">
      <c r="F3" s="209"/>
      <c r="G3" s="209"/>
      <c r="H3" s="112"/>
    </row>
    <row r="4" spans="7:8" ht="12.75">
      <c r="G4" s="62"/>
      <c r="H4" s="112"/>
    </row>
    <row r="5" spans="7:8" ht="15" customHeight="1">
      <c r="G5" s="62"/>
      <c r="H5" s="112"/>
    </row>
    <row r="6" spans="3:8" ht="30.75" customHeight="1">
      <c r="C6" s="210" t="s">
        <v>532</v>
      </c>
      <c r="D6" s="211"/>
      <c r="E6" s="211"/>
      <c r="F6" s="211"/>
      <c r="G6" s="211"/>
      <c r="H6" s="112"/>
    </row>
    <row r="7" spans="7:8" ht="12.75">
      <c r="G7" s="62"/>
      <c r="H7" s="112"/>
    </row>
    <row r="8" spans="2:7" ht="77.25" customHeight="1">
      <c r="B8" s="64"/>
      <c r="C8" s="162" t="s">
        <v>354</v>
      </c>
      <c r="D8" s="163" t="s">
        <v>355</v>
      </c>
      <c r="E8" s="163" t="s">
        <v>461</v>
      </c>
      <c r="F8" s="162" t="s">
        <v>533</v>
      </c>
      <c r="G8" s="162" t="s">
        <v>356</v>
      </c>
    </row>
    <row r="9" spans="2:7" ht="51.75" customHeight="1">
      <c r="B9" s="64"/>
      <c r="C9" s="18" t="s">
        <v>53</v>
      </c>
      <c r="D9" s="18" t="s">
        <v>272</v>
      </c>
      <c r="E9" s="197">
        <v>555385.5</v>
      </c>
      <c r="F9" s="197">
        <v>544033.9</v>
      </c>
      <c r="G9" s="167">
        <f>F9/E9*100</f>
        <v>97.9560863580342</v>
      </c>
    </row>
    <row r="10" spans="2:7" ht="49.5" customHeight="1">
      <c r="B10" s="64"/>
      <c r="C10" s="18" t="s">
        <v>357</v>
      </c>
      <c r="D10" s="18" t="s">
        <v>48</v>
      </c>
      <c r="E10" s="197">
        <v>1624346.4</v>
      </c>
      <c r="F10" s="197">
        <v>1623038.1</v>
      </c>
      <c r="G10" s="167">
        <f>F10/E10*100</f>
        <v>99.91945683506918</v>
      </c>
    </row>
    <row r="11" spans="2:7" ht="30.75" customHeight="1">
      <c r="B11" s="64"/>
      <c r="C11" s="168" t="s">
        <v>210</v>
      </c>
      <c r="D11" s="168"/>
      <c r="E11" s="197">
        <f>SUM(E9:E10)</f>
        <v>2179731.9</v>
      </c>
      <c r="F11" s="197">
        <f>SUM(F9:F10)</f>
        <v>2167072</v>
      </c>
      <c r="G11" s="167">
        <f>F11/E11*100</f>
        <v>99.4191992143621</v>
      </c>
    </row>
    <row r="12" spans="7:9" ht="12.75">
      <c r="G12" s="62"/>
      <c r="H12" s="112"/>
      <c r="I12" s="112"/>
    </row>
    <row r="13" spans="7:9" ht="12.75">
      <c r="G13" s="62"/>
      <c r="H13" s="112"/>
      <c r="I13" s="112"/>
    </row>
    <row r="14" spans="3:9" ht="13.5">
      <c r="C14" s="20"/>
      <c r="G14" s="62"/>
      <c r="H14" s="112"/>
      <c r="I14" s="112"/>
    </row>
    <row r="15" spans="7:9" ht="12.75">
      <c r="G15" s="62"/>
      <c r="H15" s="112"/>
      <c r="I15" s="112"/>
    </row>
    <row r="16" spans="3:9" ht="15" customHeight="1">
      <c r="C16" s="159"/>
      <c r="F16" s="148"/>
      <c r="G16" s="62"/>
      <c r="H16" s="112"/>
      <c r="I16" s="112"/>
    </row>
    <row r="17" spans="7:9" ht="12.75">
      <c r="G17" s="62"/>
      <c r="H17" s="112"/>
      <c r="I17" s="112"/>
    </row>
    <row r="18" spans="7:9" ht="12.75">
      <c r="G18" s="62"/>
      <c r="H18" s="112"/>
      <c r="I18" s="112"/>
    </row>
    <row r="19" spans="7:9" ht="15.75" customHeight="1">
      <c r="G19" s="62"/>
      <c r="H19" s="112"/>
      <c r="I19" s="112"/>
    </row>
    <row r="20" spans="7:9" ht="12.75">
      <c r="G20" s="62"/>
      <c r="H20" s="112"/>
      <c r="I20" s="112"/>
    </row>
    <row r="21" spans="7:9" ht="12.75">
      <c r="G21" s="62"/>
      <c r="H21" s="112"/>
      <c r="I21" s="112"/>
    </row>
    <row r="22" spans="7:9" ht="12.75">
      <c r="G22" s="62"/>
      <c r="H22" s="112"/>
      <c r="I22" s="112"/>
    </row>
    <row r="23" spans="7:9" ht="12.75">
      <c r="G23" s="62"/>
      <c r="H23" s="112"/>
      <c r="I23" s="112"/>
    </row>
    <row r="24" spans="7:9" ht="12.75">
      <c r="G24" s="62"/>
      <c r="H24" s="112"/>
      <c r="I24" s="112"/>
    </row>
    <row r="25" spans="7:9" ht="12.75" customHeight="1">
      <c r="G25" s="62"/>
      <c r="H25" s="112"/>
      <c r="I25" s="112"/>
    </row>
    <row r="26" spans="7:9" ht="12.75" customHeight="1">
      <c r="G26" s="62"/>
      <c r="H26" s="112"/>
      <c r="I26" s="112"/>
    </row>
    <row r="27" spans="7:9" ht="12.75">
      <c r="G27" s="62"/>
      <c r="H27" s="112"/>
      <c r="I27" s="112"/>
    </row>
    <row r="28" spans="7:9" ht="10.5" customHeight="1">
      <c r="G28" s="62"/>
      <c r="H28" s="112"/>
      <c r="I28" s="112"/>
    </row>
    <row r="29" spans="7:9" ht="13.5" customHeight="1">
      <c r="G29" s="62"/>
      <c r="H29" s="112"/>
      <c r="I29" s="112"/>
    </row>
    <row r="30" spans="7:9" ht="14.25" customHeight="1">
      <c r="G30" s="62"/>
      <c r="H30" s="112"/>
      <c r="I30" s="112"/>
    </row>
    <row r="31" spans="7:9" ht="12.75">
      <c r="G31" s="62"/>
      <c r="H31" s="112"/>
      <c r="I31" s="112"/>
    </row>
    <row r="32" spans="7:9" ht="44.25" customHeight="1">
      <c r="G32" s="62"/>
      <c r="H32" s="112"/>
      <c r="I32" s="112"/>
    </row>
    <row r="33" spans="7:9" ht="58.5" customHeight="1">
      <c r="G33" s="62"/>
      <c r="H33" s="112"/>
      <c r="I33" s="112"/>
    </row>
    <row r="34" spans="7:9" ht="312" customHeight="1">
      <c r="G34" s="62"/>
      <c r="H34" s="112"/>
      <c r="I34" s="112"/>
    </row>
    <row r="35" spans="7:9" ht="99" customHeight="1">
      <c r="G35" s="62"/>
      <c r="H35" s="112"/>
      <c r="I35" s="112"/>
    </row>
    <row r="36" spans="7:9" ht="36" customHeight="1">
      <c r="G36" s="62"/>
      <c r="H36" s="112"/>
      <c r="I36" s="112"/>
    </row>
    <row r="37" spans="3:8" ht="20.25" customHeight="1">
      <c r="C37" s="65"/>
      <c r="E37" s="2"/>
      <c r="F37" s="205" t="s">
        <v>256</v>
      </c>
      <c r="G37" s="241"/>
      <c r="H37" s="112"/>
    </row>
    <row r="38" spans="3:8" ht="39.75" customHeight="1">
      <c r="C38" s="212"/>
      <c r="D38" s="212"/>
      <c r="E38" s="207" t="s">
        <v>551</v>
      </c>
      <c r="F38" s="213"/>
      <c r="G38" s="213"/>
      <c r="H38" s="112"/>
    </row>
    <row r="39" spans="3:7" ht="0" customHeight="1" hidden="1">
      <c r="C39" s="65"/>
      <c r="D39" s="29"/>
      <c r="E39" s="66"/>
      <c r="F39" s="67"/>
      <c r="G39" s="68"/>
    </row>
    <row r="40" spans="1:7" ht="27.75" customHeight="1">
      <c r="A40" s="214" t="s">
        <v>536</v>
      </c>
      <c r="B40" s="240"/>
      <c r="C40" s="240"/>
      <c r="D40" s="240"/>
      <c r="E40" s="240"/>
      <c r="F40" s="240"/>
      <c r="G40" s="240"/>
    </row>
    <row r="41" spans="3:8" ht="15" customHeight="1">
      <c r="C41" s="69"/>
      <c r="D41" s="70"/>
      <c r="E41" s="71"/>
      <c r="F41" s="72"/>
      <c r="G41" s="72"/>
      <c r="H41" s="112"/>
    </row>
    <row r="42" spans="3:7" ht="21.75" customHeight="1" hidden="1">
      <c r="C42" s="6"/>
      <c r="D42" s="30"/>
      <c r="E42" s="73"/>
      <c r="F42" s="6"/>
      <c r="G42" s="74"/>
    </row>
    <row r="43" spans="3:7" ht="4.5" customHeight="1" hidden="1">
      <c r="C43" s="65"/>
      <c r="D43" s="28"/>
      <c r="E43" s="71"/>
      <c r="F43" s="65"/>
      <c r="G43" s="75"/>
    </row>
    <row r="44" spans="2:7" ht="48" customHeight="1">
      <c r="B44" s="64"/>
      <c r="C44" s="216" t="s">
        <v>270</v>
      </c>
      <c r="D44" s="218" t="s">
        <v>271</v>
      </c>
      <c r="E44" s="163" t="s">
        <v>463</v>
      </c>
      <c r="F44" s="162" t="s">
        <v>534</v>
      </c>
      <c r="G44" s="161" t="s">
        <v>356</v>
      </c>
    </row>
    <row r="45" spans="2:7" ht="14.25" customHeight="1" hidden="1">
      <c r="B45" s="64"/>
      <c r="C45" s="217"/>
      <c r="D45" s="219"/>
      <c r="E45" s="77"/>
      <c r="F45" s="76"/>
      <c r="G45" s="76"/>
    </row>
    <row r="46" spans="2:7" ht="18" customHeight="1">
      <c r="B46" s="64"/>
      <c r="C46" s="36">
        <v>1</v>
      </c>
      <c r="D46" s="31">
        <v>2</v>
      </c>
      <c r="E46" s="78">
        <v>3</v>
      </c>
      <c r="F46" s="79">
        <v>5</v>
      </c>
      <c r="G46" s="79">
        <v>6</v>
      </c>
    </row>
    <row r="47" spans="2:7" ht="21.75" customHeight="1">
      <c r="B47" s="80"/>
      <c r="C47" s="165" t="s">
        <v>54</v>
      </c>
      <c r="D47" s="32"/>
      <c r="E47" s="170">
        <f>E48+E165</f>
        <v>2179731.9000000004</v>
      </c>
      <c r="F47" s="170">
        <f>F48+F165</f>
        <v>2167072</v>
      </c>
      <c r="G47" s="81">
        <f aca="true" t="shared" si="0" ref="G47:G87">F47/E47*100</f>
        <v>99.41919921436208</v>
      </c>
    </row>
    <row r="48" spans="2:7" ht="22.5" customHeight="1">
      <c r="B48" s="82" t="s">
        <v>19</v>
      </c>
      <c r="C48" s="164" t="s">
        <v>53</v>
      </c>
      <c r="D48" s="8"/>
      <c r="E48" s="171">
        <f>E49+E98</f>
        <v>555385.5</v>
      </c>
      <c r="F48" s="171">
        <f>F49+F98</f>
        <v>544033.9</v>
      </c>
      <c r="G48" s="83">
        <f t="shared" si="0"/>
        <v>97.9560863580342</v>
      </c>
    </row>
    <row r="49" spans="2:7" ht="21.75" customHeight="1">
      <c r="B49" s="82" t="s">
        <v>20</v>
      </c>
      <c r="C49" s="164" t="s">
        <v>273</v>
      </c>
      <c r="D49" s="8"/>
      <c r="E49" s="171">
        <f>E50+E56+E62+E67+E75+E80</f>
        <v>432271.1</v>
      </c>
      <c r="F49" s="171">
        <f>F50+F56+F62+F67+F75+F80</f>
        <v>418942.7</v>
      </c>
      <c r="G49" s="83">
        <f t="shared" si="0"/>
        <v>96.91665716260005</v>
      </c>
    </row>
    <row r="50" spans="2:7" ht="15.75" customHeight="1">
      <c r="B50" s="64" t="s">
        <v>21</v>
      </c>
      <c r="C50" s="139" t="s">
        <v>274</v>
      </c>
      <c r="D50" s="187" t="s">
        <v>275</v>
      </c>
      <c r="E50" s="172">
        <f>E51</f>
        <v>258364.8</v>
      </c>
      <c r="F50" s="172">
        <f>F51</f>
        <v>251656.6</v>
      </c>
      <c r="G50" s="84">
        <f t="shared" si="0"/>
        <v>97.40359367839582</v>
      </c>
    </row>
    <row r="51" spans="2:7" ht="13.5" customHeight="1">
      <c r="B51" s="64"/>
      <c r="C51" s="10" t="s">
        <v>276</v>
      </c>
      <c r="D51" s="187" t="s">
        <v>277</v>
      </c>
      <c r="E51" s="172">
        <f>E52+E53+E54+E55</f>
        <v>258364.8</v>
      </c>
      <c r="F51" s="172">
        <f>F52+F53+F54+F55</f>
        <v>251656.6</v>
      </c>
      <c r="G51" s="84">
        <f t="shared" si="0"/>
        <v>97.40359367839582</v>
      </c>
    </row>
    <row r="52" spans="2:7" ht="62.25" customHeight="1">
      <c r="B52" s="64"/>
      <c r="C52" s="22" t="s">
        <v>359</v>
      </c>
      <c r="D52" s="26" t="s">
        <v>296</v>
      </c>
      <c r="E52" s="169">
        <v>254516.3</v>
      </c>
      <c r="F52" s="169">
        <v>247290.3</v>
      </c>
      <c r="G52" s="58">
        <f t="shared" si="0"/>
        <v>97.16088910612012</v>
      </c>
    </row>
    <row r="53" spans="2:7" ht="80.25" customHeight="1">
      <c r="B53" s="64"/>
      <c r="C53" s="22" t="s">
        <v>360</v>
      </c>
      <c r="D53" s="26" t="s">
        <v>278</v>
      </c>
      <c r="E53" s="169">
        <v>1048.8</v>
      </c>
      <c r="F53" s="169">
        <v>1060.7</v>
      </c>
      <c r="G53" s="58">
        <f t="shared" si="0"/>
        <v>101.13463005339436</v>
      </c>
    </row>
    <row r="54" spans="2:7" ht="42.75" customHeight="1">
      <c r="B54" s="64"/>
      <c r="C54" s="22" t="s">
        <v>245</v>
      </c>
      <c r="D54" s="26" t="s">
        <v>279</v>
      </c>
      <c r="E54" s="169">
        <v>2080.7</v>
      </c>
      <c r="F54" s="169">
        <v>2562</v>
      </c>
      <c r="G54" s="58">
        <f t="shared" si="0"/>
        <v>123.13163839092613</v>
      </c>
    </row>
    <row r="55" spans="2:7" ht="69" customHeight="1">
      <c r="B55" s="64"/>
      <c r="C55" s="22" t="s">
        <v>361</v>
      </c>
      <c r="D55" s="26" t="s">
        <v>280</v>
      </c>
      <c r="E55" s="169">
        <v>719</v>
      </c>
      <c r="F55" s="169">
        <v>743.6</v>
      </c>
      <c r="G55" s="58">
        <f t="shared" si="0"/>
        <v>103.42141863699584</v>
      </c>
    </row>
    <row r="56" spans="2:7" ht="26.25" customHeight="1">
      <c r="B56" s="64" t="s">
        <v>22</v>
      </c>
      <c r="C56" s="39" t="s">
        <v>246</v>
      </c>
      <c r="D56" s="188" t="s">
        <v>247</v>
      </c>
      <c r="E56" s="121">
        <f>E57</f>
        <v>8674.1</v>
      </c>
      <c r="F56" s="121">
        <f>F57</f>
        <v>8515.1</v>
      </c>
      <c r="G56" s="122">
        <f t="shared" si="0"/>
        <v>98.16695680243484</v>
      </c>
    </row>
    <row r="57" spans="2:7" ht="22.5" customHeight="1">
      <c r="B57" s="64"/>
      <c r="C57" s="39" t="s">
        <v>281</v>
      </c>
      <c r="D57" s="188" t="s">
        <v>282</v>
      </c>
      <c r="E57" s="121">
        <f>SUM(E58:E61)</f>
        <v>8674.1</v>
      </c>
      <c r="F57" s="121">
        <f>SUM(F58:F61)</f>
        <v>8515.1</v>
      </c>
      <c r="G57" s="122">
        <f t="shared" si="0"/>
        <v>98.16695680243484</v>
      </c>
    </row>
    <row r="58" spans="2:7" ht="49.5" customHeight="1">
      <c r="B58" s="64"/>
      <c r="C58" s="120" t="s">
        <v>362</v>
      </c>
      <c r="D58" s="27" t="s">
        <v>248</v>
      </c>
      <c r="E58" s="86">
        <v>4053.4</v>
      </c>
      <c r="F58" s="86">
        <v>3927.5</v>
      </c>
      <c r="G58" s="124">
        <f t="shared" si="0"/>
        <v>96.89396555977697</v>
      </c>
    </row>
    <row r="59" spans="2:7" ht="64.5" customHeight="1">
      <c r="B59" s="64"/>
      <c r="C59" s="120" t="s">
        <v>363</v>
      </c>
      <c r="D59" s="27" t="s">
        <v>249</v>
      </c>
      <c r="E59" s="86">
        <v>28.9</v>
      </c>
      <c r="F59" s="86">
        <v>28.1</v>
      </c>
      <c r="G59" s="124">
        <f t="shared" si="0"/>
        <v>97.23183391003461</v>
      </c>
    </row>
    <row r="60" spans="2:7" ht="51" customHeight="1">
      <c r="B60" s="64"/>
      <c r="C60" s="120" t="s">
        <v>364</v>
      </c>
      <c r="D60" s="27" t="s">
        <v>250</v>
      </c>
      <c r="E60" s="86">
        <v>5290.8</v>
      </c>
      <c r="F60" s="86">
        <v>5283.5</v>
      </c>
      <c r="G60" s="124">
        <f t="shared" si="0"/>
        <v>99.86202464655628</v>
      </c>
    </row>
    <row r="61" spans="2:7" ht="52.5" customHeight="1">
      <c r="B61" s="64"/>
      <c r="C61" s="120" t="s">
        <v>365</v>
      </c>
      <c r="D61" s="27" t="s">
        <v>251</v>
      </c>
      <c r="E61" s="86">
        <v>-699</v>
      </c>
      <c r="F61" s="86">
        <v>-724</v>
      </c>
      <c r="G61" s="124">
        <f t="shared" si="0"/>
        <v>103.57653791130186</v>
      </c>
    </row>
    <row r="62" spans="2:7" ht="14.25" customHeight="1">
      <c r="B62" s="64" t="s">
        <v>23</v>
      </c>
      <c r="C62" s="9" t="s">
        <v>284</v>
      </c>
      <c r="D62" s="189" t="s">
        <v>285</v>
      </c>
      <c r="E62" s="172">
        <f>E63+E64+E65+E66</f>
        <v>60261.99999999999</v>
      </c>
      <c r="F62" s="172">
        <f>F63+F64+F65+F66</f>
        <v>52236.9</v>
      </c>
      <c r="G62" s="84">
        <f t="shared" si="0"/>
        <v>86.68298430188179</v>
      </c>
    </row>
    <row r="63" spans="2:7" ht="15.75" customHeight="1">
      <c r="B63" s="64"/>
      <c r="C63" s="3" t="s">
        <v>366</v>
      </c>
      <c r="D63" s="26" t="s">
        <v>367</v>
      </c>
      <c r="E63" s="169">
        <v>15795.6</v>
      </c>
      <c r="F63" s="169">
        <v>16279</v>
      </c>
      <c r="G63" s="58">
        <f t="shared" si="0"/>
        <v>103.0603459191167</v>
      </c>
    </row>
    <row r="64" spans="2:7" ht="15.75" customHeight="1">
      <c r="B64" s="64"/>
      <c r="C64" s="138" t="s">
        <v>286</v>
      </c>
      <c r="D64" s="26" t="s">
        <v>287</v>
      </c>
      <c r="E64" s="86">
        <v>44203.7</v>
      </c>
      <c r="F64" s="124">
        <v>35596.5</v>
      </c>
      <c r="G64" s="58">
        <f t="shared" si="0"/>
        <v>80.52832681427121</v>
      </c>
    </row>
    <row r="65" spans="2:7" ht="12.75" customHeight="1">
      <c r="B65" s="64"/>
      <c r="C65" s="138" t="s">
        <v>368</v>
      </c>
      <c r="D65" s="26" t="s">
        <v>288</v>
      </c>
      <c r="E65" s="86">
        <v>69.2</v>
      </c>
      <c r="F65" s="86">
        <v>76.6</v>
      </c>
      <c r="G65" s="58">
        <f t="shared" si="0"/>
        <v>110.69364161849711</v>
      </c>
    </row>
    <row r="66" spans="2:7" ht="25.5" customHeight="1">
      <c r="B66" s="64"/>
      <c r="C66" s="138" t="s">
        <v>369</v>
      </c>
      <c r="D66" s="26" t="s">
        <v>370</v>
      </c>
      <c r="E66" s="86">
        <v>193.5</v>
      </c>
      <c r="F66" s="169">
        <v>284.8</v>
      </c>
      <c r="G66" s="58">
        <f t="shared" si="0"/>
        <v>147.18346253229976</v>
      </c>
    </row>
    <row r="67" spans="2:7" ht="13.5" customHeight="1">
      <c r="B67" s="64" t="s">
        <v>24</v>
      </c>
      <c r="C67" s="139" t="s">
        <v>289</v>
      </c>
      <c r="D67" s="189" t="s">
        <v>290</v>
      </c>
      <c r="E67" s="172">
        <f>E68+E70</f>
        <v>94900.20000000001</v>
      </c>
      <c r="F67" s="172">
        <f>F68+F70</f>
        <v>96409</v>
      </c>
      <c r="G67" s="84">
        <f t="shared" si="0"/>
        <v>101.58988073786988</v>
      </c>
    </row>
    <row r="68" spans="2:7" s="2" customFormat="1" ht="14.25" customHeight="1">
      <c r="B68" s="85"/>
      <c r="C68" s="133" t="s">
        <v>371</v>
      </c>
      <c r="D68" s="26" t="s">
        <v>291</v>
      </c>
      <c r="E68" s="169">
        <f>E69</f>
        <v>42980.4</v>
      </c>
      <c r="F68" s="169">
        <f>F69</f>
        <v>42556.4</v>
      </c>
      <c r="G68" s="58">
        <f t="shared" si="0"/>
        <v>99.01350382965258</v>
      </c>
    </row>
    <row r="69" spans="2:7" ht="25.5" customHeight="1">
      <c r="B69" s="64"/>
      <c r="C69" s="133" t="s">
        <v>292</v>
      </c>
      <c r="D69" s="26" t="s">
        <v>293</v>
      </c>
      <c r="E69" s="86">
        <v>42980.4</v>
      </c>
      <c r="F69" s="86">
        <v>42556.4</v>
      </c>
      <c r="G69" s="58">
        <f t="shared" si="0"/>
        <v>99.01350382965258</v>
      </c>
    </row>
    <row r="70" spans="2:7" ht="15" customHeight="1">
      <c r="B70" s="64"/>
      <c r="C70" s="133" t="s">
        <v>294</v>
      </c>
      <c r="D70" s="26" t="s">
        <v>295</v>
      </c>
      <c r="E70" s="169">
        <f>E72+E73</f>
        <v>51919.8</v>
      </c>
      <c r="F70" s="169">
        <f>F72+F73</f>
        <v>53852.6</v>
      </c>
      <c r="G70" s="58">
        <f t="shared" si="0"/>
        <v>103.722664571127</v>
      </c>
    </row>
    <row r="71" spans="2:7" ht="15.75" customHeight="1">
      <c r="B71" s="64"/>
      <c r="C71" s="133" t="s">
        <v>215</v>
      </c>
      <c r="D71" s="26" t="s">
        <v>214</v>
      </c>
      <c r="E71" s="169">
        <f>E72</f>
        <v>29099.7</v>
      </c>
      <c r="F71" s="169">
        <f>F72</f>
        <v>29625.6</v>
      </c>
      <c r="G71" s="58">
        <f t="shared" si="0"/>
        <v>101.80723512613532</v>
      </c>
    </row>
    <row r="72" spans="2:7" ht="26.25" customHeight="1">
      <c r="B72" s="64"/>
      <c r="C72" s="120" t="s">
        <v>217</v>
      </c>
      <c r="D72" s="26" t="s">
        <v>216</v>
      </c>
      <c r="E72" s="86">
        <v>29099.7</v>
      </c>
      <c r="F72" s="86">
        <v>29625.6</v>
      </c>
      <c r="G72" s="58">
        <f t="shared" si="0"/>
        <v>101.80723512613532</v>
      </c>
    </row>
    <row r="73" spans="2:7" ht="16.5" customHeight="1">
      <c r="B73" s="64"/>
      <c r="C73" s="120" t="s">
        <v>219</v>
      </c>
      <c r="D73" s="26" t="s">
        <v>218</v>
      </c>
      <c r="E73" s="86">
        <f>E74</f>
        <v>22820.1</v>
      </c>
      <c r="F73" s="86">
        <f>F74</f>
        <v>24227</v>
      </c>
      <c r="G73" s="58">
        <f t="shared" si="0"/>
        <v>106.16517894312472</v>
      </c>
    </row>
    <row r="74" spans="2:7" ht="27" customHeight="1">
      <c r="B74" s="64"/>
      <c r="C74" s="120" t="s">
        <v>221</v>
      </c>
      <c r="D74" s="26" t="s">
        <v>220</v>
      </c>
      <c r="E74" s="86">
        <v>22820.1</v>
      </c>
      <c r="F74" s="86">
        <v>24227</v>
      </c>
      <c r="G74" s="58">
        <f t="shared" si="0"/>
        <v>106.16517894312472</v>
      </c>
    </row>
    <row r="75" spans="2:7" ht="13.5" customHeight="1">
      <c r="B75" s="64" t="s">
        <v>25</v>
      </c>
      <c r="C75" s="9" t="s">
        <v>195</v>
      </c>
      <c r="D75" s="189" t="s">
        <v>196</v>
      </c>
      <c r="E75" s="172">
        <f>E76+E78</f>
        <v>10070</v>
      </c>
      <c r="F75" s="172">
        <f>F76+F78</f>
        <v>10125.1</v>
      </c>
      <c r="G75" s="84">
        <f t="shared" si="0"/>
        <v>100.54716981132077</v>
      </c>
    </row>
    <row r="76" spans="2:7" ht="24.75" customHeight="1">
      <c r="B76" s="64"/>
      <c r="C76" s="133" t="s">
        <v>197</v>
      </c>
      <c r="D76" s="26" t="s">
        <v>198</v>
      </c>
      <c r="E76" s="169">
        <f>E77</f>
        <v>9970</v>
      </c>
      <c r="F76" s="169">
        <f>F77</f>
        <v>10020.1</v>
      </c>
      <c r="G76" s="58">
        <f t="shared" si="0"/>
        <v>100.50250752256771</v>
      </c>
    </row>
    <row r="77" spans="2:7" ht="38.25" customHeight="1">
      <c r="B77" s="64"/>
      <c r="C77" s="133" t="s">
        <v>372</v>
      </c>
      <c r="D77" s="26" t="s">
        <v>199</v>
      </c>
      <c r="E77" s="86">
        <v>9970</v>
      </c>
      <c r="F77" s="86">
        <v>10020.1</v>
      </c>
      <c r="G77" s="58">
        <f t="shared" si="0"/>
        <v>100.50250752256771</v>
      </c>
    </row>
    <row r="78" spans="2:7" ht="27" customHeight="1">
      <c r="B78" s="64"/>
      <c r="C78" s="140" t="s">
        <v>200</v>
      </c>
      <c r="D78" s="26" t="s">
        <v>302</v>
      </c>
      <c r="E78" s="169">
        <f>E79</f>
        <v>100</v>
      </c>
      <c r="F78" s="169">
        <f>F79</f>
        <v>105</v>
      </c>
      <c r="G78" s="58">
        <f t="shared" si="0"/>
        <v>105</v>
      </c>
    </row>
    <row r="79" spans="2:7" ht="28.5" customHeight="1">
      <c r="B79" s="64"/>
      <c r="C79" s="141" t="s">
        <v>321</v>
      </c>
      <c r="D79" s="26" t="s">
        <v>322</v>
      </c>
      <c r="E79" s="86">
        <v>100</v>
      </c>
      <c r="F79" s="86">
        <v>105</v>
      </c>
      <c r="G79" s="58">
        <f t="shared" si="0"/>
        <v>105</v>
      </c>
    </row>
    <row r="80" spans="2:7" ht="22.5" customHeight="1">
      <c r="B80" s="64" t="s">
        <v>26</v>
      </c>
      <c r="C80" s="9" t="s">
        <v>323</v>
      </c>
      <c r="D80" s="189" t="s">
        <v>324</v>
      </c>
      <c r="E80" s="172">
        <f>E81+E82+E85+E89+E93+E97</f>
        <v>0</v>
      </c>
      <c r="F80" s="172">
        <f>F81+F82+F85+F89+F93+F97</f>
        <v>0</v>
      </c>
      <c r="G80" s="84">
        <v>0</v>
      </c>
    </row>
    <row r="81" spans="2:7" ht="26.25" customHeight="1" hidden="1">
      <c r="B81" s="64"/>
      <c r="C81" s="3" t="s">
        <v>325</v>
      </c>
      <c r="D81" s="26" t="s">
        <v>326</v>
      </c>
      <c r="E81" s="169"/>
      <c r="F81" s="169"/>
      <c r="G81" s="58">
        <v>0</v>
      </c>
    </row>
    <row r="82" spans="2:7" ht="0.75" customHeight="1" hidden="1">
      <c r="B82" s="64"/>
      <c r="C82" s="3" t="s">
        <v>327</v>
      </c>
      <c r="D82" s="26" t="s">
        <v>328</v>
      </c>
      <c r="E82" s="169">
        <f>E83</f>
        <v>0</v>
      </c>
      <c r="F82" s="169">
        <f>F83</f>
        <v>0</v>
      </c>
      <c r="G82" s="58">
        <v>0</v>
      </c>
    </row>
    <row r="83" spans="2:7" ht="15.75" customHeight="1" hidden="1">
      <c r="B83" s="64"/>
      <c r="C83" s="3" t="s">
        <v>329</v>
      </c>
      <c r="D83" s="26" t="s">
        <v>330</v>
      </c>
      <c r="E83" s="169">
        <f>E84</f>
        <v>0</v>
      </c>
      <c r="F83" s="169">
        <f>F84</f>
        <v>0</v>
      </c>
      <c r="G83" s="58" t="e">
        <f t="shared" si="0"/>
        <v>#DIV/0!</v>
      </c>
    </row>
    <row r="84" spans="2:7" ht="15" customHeight="1" hidden="1">
      <c r="B84" s="64"/>
      <c r="C84" s="3" t="s">
        <v>331</v>
      </c>
      <c r="D84" s="26" t="s">
        <v>332</v>
      </c>
      <c r="E84" s="169"/>
      <c r="F84" s="169">
        <v>0</v>
      </c>
      <c r="G84" s="58" t="e">
        <f t="shared" si="0"/>
        <v>#DIV/0!</v>
      </c>
    </row>
    <row r="85" spans="2:7" ht="12" customHeight="1" hidden="1">
      <c r="B85" s="64"/>
      <c r="C85" s="4" t="s">
        <v>15</v>
      </c>
      <c r="D85" s="26" t="s">
        <v>10</v>
      </c>
      <c r="E85" s="169">
        <f>E86+E87+E88</f>
        <v>0</v>
      </c>
      <c r="F85" s="169">
        <f>F86+F87+F88</f>
        <v>0</v>
      </c>
      <c r="G85" s="58">
        <v>0</v>
      </c>
    </row>
    <row r="86" spans="2:7" ht="13.5" customHeight="1" hidden="1">
      <c r="B86" s="64"/>
      <c r="C86" s="3" t="s">
        <v>333</v>
      </c>
      <c r="D86" s="26" t="s">
        <v>334</v>
      </c>
      <c r="E86" s="169"/>
      <c r="F86" s="169"/>
      <c r="G86" s="58">
        <v>0</v>
      </c>
    </row>
    <row r="87" spans="2:7" ht="16.5" customHeight="1" hidden="1">
      <c r="B87" s="64"/>
      <c r="C87" s="3" t="s">
        <v>335</v>
      </c>
      <c r="D87" s="26" t="s">
        <v>8</v>
      </c>
      <c r="E87" s="169"/>
      <c r="F87" s="169"/>
      <c r="G87" s="58" t="e">
        <f t="shared" si="0"/>
        <v>#DIV/0!</v>
      </c>
    </row>
    <row r="88" spans="2:7" ht="23.25" customHeight="1" hidden="1">
      <c r="B88" s="64"/>
      <c r="C88" s="4" t="s">
        <v>253</v>
      </c>
      <c r="D88" s="26" t="s">
        <v>9</v>
      </c>
      <c r="E88" s="169"/>
      <c r="F88" s="169"/>
      <c r="G88" s="58">
        <v>0</v>
      </c>
    </row>
    <row r="89" spans="2:7" ht="23.25" customHeight="1" hidden="1">
      <c r="B89" s="64"/>
      <c r="C89" s="3" t="s">
        <v>336</v>
      </c>
      <c r="D89" s="26" t="s">
        <v>337</v>
      </c>
      <c r="E89" s="169">
        <f>E90+E91</f>
        <v>0</v>
      </c>
      <c r="F89" s="169">
        <f>F90+F91</f>
        <v>0</v>
      </c>
      <c r="G89" s="58"/>
    </row>
    <row r="90" spans="2:7" ht="24" customHeight="1" hidden="1">
      <c r="B90" s="64"/>
      <c r="C90" s="3" t="s">
        <v>338</v>
      </c>
      <c r="D90" s="26" t="s">
        <v>339</v>
      </c>
      <c r="E90" s="169">
        <v>0</v>
      </c>
      <c r="F90" s="169">
        <v>0</v>
      </c>
      <c r="G90" s="58"/>
    </row>
    <row r="91" spans="2:7" ht="24.75" customHeight="1" hidden="1">
      <c r="B91" s="64"/>
      <c r="C91" s="3" t="s">
        <v>340</v>
      </c>
      <c r="D91" s="26" t="s">
        <v>341</v>
      </c>
      <c r="E91" s="169"/>
      <c r="F91" s="169"/>
      <c r="G91" s="58"/>
    </row>
    <row r="92" spans="2:7" ht="26.25" customHeight="1" hidden="1">
      <c r="B92" s="64"/>
      <c r="C92" s="3" t="s">
        <v>342</v>
      </c>
      <c r="D92" s="26" t="s">
        <v>343</v>
      </c>
      <c r="E92" s="169"/>
      <c r="F92" s="169"/>
      <c r="G92" s="58"/>
    </row>
    <row r="93" spans="2:7" ht="28.5" customHeight="1" hidden="1">
      <c r="B93" s="64"/>
      <c r="C93" s="3" t="s">
        <v>191</v>
      </c>
      <c r="D93" s="26" t="s">
        <v>192</v>
      </c>
      <c r="E93" s="169">
        <f>E94+E95+E96</f>
        <v>0</v>
      </c>
      <c r="F93" s="169">
        <f>F94+F95+F96</f>
        <v>0</v>
      </c>
      <c r="G93" s="58"/>
    </row>
    <row r="94" spans="2:7" ht="24.75" customHeight="1" hidden="1">
      <c r="B94" s="64"/>
      <c r="C94" s="3" t="s">
        <v>193</v>
      </c>
      <c r="D94" s="26" t="s">
        <v>194</v>
      </c>
      <c r="E94" s="169"/>
      <c r="F94" s="169"/>
      <c r="G94" s="58"/>
    </row>
    <row r="95" spans="2:7" ht="24" customHeight="1" hidden="1">
      <c r="B95" s="64"/>
      <c r="C95" s="3" t="s">
        <v>167</v>
      </c>
      <c r="D95" s="26" t="s">
        <v>168</v>
      </c>
      <c r="E95" s="169"/>
      <c r="F95" s="169"/>
      <c r="G95" s="58"/>
    </row>
    <row r="96" spans="2:7" ht="21" customHeight="1" hidden="1">
      <c r="B96" s="64"/>
      <c r="C96" s="3" t="s">
        <v>169</v>
      </c>
      <c r="D96" s="26" t="s">
        <v>170</v>
      </c>
      <c r="E96" s="169"/>
      <c r="F96" s="169"/>
      <c r="G96" s="58"/>
    </row>
    <row r="97" spans="2:7" ht="30.75" customHeight="1" hidden="1">
      <c r="B97" s="64"/>
      <c r="C97" s="3" t="s">
        <v>241</v>
      </c>
      <c r="D97" s="26" t="s">
        <v>242</v>
      </c>
      <c r="E97" s="169"/>
      <c r="F97" s="169"/>
      <c r="G97" s="58">
        <v>0</v>
      </c>
    </row>
    <row r="98" spans="2:7" ht="25.5" customHeight="1">
      <c r="B98" s="64" t="s">
        <v>27</v>
      </c>
      <c r="C98" s="11" t="s">
        <v>171</v>
      </c>
      <c r="D98" s="34"/>
      <c r="E98" s="171">
        <f>E99+E118+E125+E128+E143+E161</f>
        <v>123114.4</v>
      </c>
      <c r="F98" s="171">
        <f>F99+F118+F125+F128+F143+F161</f>
        <v>125091.19999999998</v>
      </c>
      <c r="G98" s="83">
        <f aca="true" t="shared" si="1" ref="G98:G128">F98/E98*100</f>
        <v>101.60566107620228</v>
      </c>
    </row>
    <row r="99" spans="2:7" ht="29.25" customHeight="1">
      <c r="B99" s="64" t="s">
        <v>28</v>
      </c>
      <c r="C99" s="9" t="s">
        <v>172</v>
      </c>
      <c r="D99" s="189" t="s">
        <v>173</v>
      </c>
      <c r="E99" s="172">
        <f>E100+E112+E115+E109</f>
        <v>34833.9</v>
      </c>
      <c r="F99" s="172">
        <f>F100+F112+F115+F109</f>
        <v>36670.299999999996</v>
      </c>
      <c r="G99" s="84">
        <f t="shared" si="1"/>
        <v>105.27187595991259</v>
      </c>
    </row>
    <row r="100" spans="2:7" ht="52.5" customHeight="1">
      <c r="B100" s="64"/>
      <c r="C100" s="133" t="s">
        <v>5</v>
      </c>
      <c r="D100" s="26" t="s">
        <v>174</v>
      </c>
      <c r="E100" s="169">
        <f>E101+E105+E107</f>
        <v>26264</v>
      </c>
      <c r="F100" s="169">
        <f>F101+F105+F107</f>
        <v>27445.1</v>
      </c>
      <c r="G100" s="58">
        <f t="shared" si="1"/>
        <v>104.4970301553457</v>
      </c>
    </row>
    <row r="101" spans="2:7" ht="51" customHeight="1">
      <c r="B101" s="64"/>
      <c r="C101" s="133" t="s">
        <v>175</v>
      </c>
      <c r="D101" s="26" t="s">
        <v>373</v>
      </c>
      <c r="E101" s="169">
        <f>E102</f>
        <v>17126.7</v>
      </c>
      <c r="F101" s="169">
        <f>F102</f>
        <v>18205.1</v>
      </c>
      <c r="G101" s="58">
        <f t="shared" si="1"/>
        <v>106.2966012133102</v>
      </c>
    </row>
    <row r="102" spans="2:7" ht="51.75" customHeight="1">
      <c r="B102" s="64"/>
      <c r="C102" s="123" t="s">
        <v>122</v>
      </c>
      <c r="D102" s="26" t="s">
        <v>16</v>
      </c>
      <c r="E102" s="86">
        <v>17126.7</v>
      </c>
      <c r="F102" s="86">
        <v>18205.1</v>
      </c>
      <c r="G102" s="58">
        <f t="shared" si="1"/>
        <v>106.2966012133102</v>
      </c>
    </row>
    <row r="103" spans="2:7" ht="1.5" customHeight="1" hidden="1">
      <c r="B103" s="64"/>
      <c r="C103" s="133" t="s">
        <v>176</v>
      </c>
      <c r="D103" s="26" t="s">
        <v>177</v>
      </c>
      <c r="E103" s="169"/>
      <c r="F103" s="169"/>
      <c r="G103" s="58" t="e">
        <f t="shared" si="1"/>
        <v>#DIV/0!</v>
      </c>
    </row>
    <row r="104" spans="2:7" ht="34.5" customHeight="1" hidden="1">
      <c r="B104" s="64"/>
      <c r="C104" s="133" t="s">
        <v>178</v>
      </c>
      <c r="D104" s="26" t="s">
        <v>179</v>
      </c>
      <c r="E104" s="169"/>
      <c r="F104" s="169"/>
      <c r="G104" s="58" t="e">
        <f t="shared" si="1"/>
        <v>#DIV/0!</v>
      </c>
    </row>
    <row r="105" spans="2:7" ht="56.25" customHeight="1">
      <c r="B105" s="64"/>
      <c r="C105" s="133" t="s">
        <v>231</v>
      </c>
      <c r="D105" s="26" t="s">
        <v>180</v>
      </c>
      <c r="E105" s="169">
        <f>E106</f>
        <v>6831</v>
      </c>
      <c r="F105" s="169">
        <f>F106</f>
        <v>6933.7</v>
      </c>
      <c r="G105" s="58">
        <f t="shared" si="1"/>
        <v>101.50344019909237</v>
      </c>
    </row>
    <row r="106" spans="2:7" ht="55.5" customHeight="1">
      <c r="B106" s="64"/>
      <c r="C106" s="123" t="s">
        <v>17</v>
      </c>
      <c r="D106" s="26" t="s">
        <v>181</v>
      </c>
      <c r="E106" s="86">
        <v>6831</v>
      </c>
      <c r="F106" s="86">
        <v>6933.7</v>
      </c>
      <c r="G106" s="58">
        <f t="shared" si="1"/>
        <v>101.50344019909237</v>
      </c>
    </row>
    <row r="107" spans="2:7" ht="38.25" customHeight="1">
      <c r="B107" s="64"/>
      <c r="C107" s="133" t="s">
        <v>189</v>
      </c>
      <c r="D107" s="26" t="s">
        <v>4</v>
      </c>
      <c r="E107" s="169">
        <f>E108</f>
        <v>2306.3</v>
      </c>
      <c r="F107" s="169">
        <f>F108</f>
        <v>2306.3</v>
      </c>
      <c r="G107" s="58">
        <f t="shared" si="1"/>
        <v>100</v>
      </c>
    </row>
    <row r="108" spans="2:7" ht="30" customHeight="1">
      <c r="B108" s="198"/>
      <c r="C108" s="123" t="s">
        <v>188</v>
      </c>
      <c r="D108" s="199" t="s">
        <v>3</v>
      </c>
      <c r="E108" s="86">
        <v>2306.3</v>
      </c>
      <c r="F108" s="86">
        <v>2306.3</v>
      </c>
      <c r="G108" s="58">
        <f t="shared" si="1"/>
        <v>100</v>
      </c>
    </row>
    <row r="109" spans="2:7" ht="30" customHeight="1">
      <c r="B109" s="64"/>
      <c r="C109" s="200" t="s">
        <v>537</v>
      </c>
      <c r="D109" s="27" t="s">
        <v>538</v>
      </c>
      <c r="E109" s="86">
        <f>E110</f>
        <v>179.4</v>
      </c>
      <c r="F109" s="86">
        <f>F110</f>
        <v>179.5</v>
      </c>
      <c r="G109" s="58">
        <f t="shared" si="1"/>
        <v>100.05574136008919</v>
      </c>
    </row>
    <row r="110" spans="2:7" ht="76.5">
      <c r="B110" s="64"/>
      <c r="C110" s="201" t="s">
        <v>539</v>
      </c>
      <c r="D110" s="27" t="s">
        <v>540</v>
      </c>
      <c r="E110" s="86">
        <f>E111</f>
        <v>179.4</v>
      </c>
      <c r="F110" s="86">
        <f>F111</f>
        <v>179.5</v>
      </c>
      <c r="G110" s="58">
        <f t="shared" si="1"/>
        <v>100.05574136008919</v>
      </c>
    </row>
    <row r="111" spans="2:7" ht="76.5">
      <c r="B111" s="64"/>
      <c r="C111" s="201" t="s">
        <v>539</v>
      </c>
      <c r="D111" s="27" t="s">
        <v>541</v>
      </c>
      <c r="E111" s="86">
        <v>179.4</v>
      </c>
      <c r="F111" s="86">
        <v>179.5</v>
      </c>
      <c r="G111" s="58">
        <f t="shared" si="1"/>
        <v>100.05574136008919</v>
      </c>
    </row>
    <row r="112" spans="2:7" ht="15" customHeight="1">
      <c r="B112" s="64"/>
      <c r="C112" s="133" t="s">
        <v>182</v>
      </c>
      <c r="D112" s="26" t="s">
        <v>183</v>
      </c>
      <c r="E112" s="169">
        <f>E113</f>
        <v>1130.5</v>
      </c>
      <c r="F112" s="169">
        <f>F113</f>
        <v>1130.5</v>
      </c>
      <c r="G112" s="58">
        <f t="shared" si="1"/>
        <v>100</v>
      </c>
    </row>
    <row r="113" spans="2:7" ht="40.5" customHeight="1">
      <c r="B113" s="64"/>
      <c r="C113" s="133" t="s">
        <v>184</v>
      </c>
      <c r="D113" s="26" t="s">
        <v>185</v>
      </c>
      <c r="E113" s="169">
        <f>E114</f>
        <v>1130.5</v>
      </c>
      <c r="F113" s="169">
        <f>F114</f>
        <v>1130.5</v>
      </c>
      <c r="G113" s="58">
        <f t="shared" si="1"/>
        <v>100</v>
      </c>
    </row>
    <row r="114" spans="2:7" ht="38.25" customHeight="1">
      <c r="B114" s="64"/>
      <c r="C114" s="133" t="s">
        <v>186</v>
      </c>
      <c r="D114" s="26" t="s">
        <v>187</v>
      </c>
      <c r="E114" s="86">
        <v>1130.5</v>
      </c>
      <c r="F114" s="86">
        <v>1130.5</v>
      </c>
      <c r="G114" s="58">
        <f t="shared" si="1"/>
        <v>100</v>
      </c>
    </row>
    <row r="115" spans="2:7" ht="51.75" customHeight="1">
      <c r="B115" s="64"/>
      <c r="C115" s="133" t="s">
        <v>117</v>
      </c>
      <c r="D115" s="26" t="s">
        <v>118</v>
      </c>
      <c r="E115" s="169">
        <f>E116</f>
        <v>7260</v>
      </c>
      <c r="F115" s="169">
        <f>F116</f>
        <v>7915.2</v>
      </c>
      <c r="G115" s="58">
        <v>0</v>
      </c>
    </row>
    <row r="116" spans="2:7" ht="51" customHeight="1">
      <c r="B116" s="64"/>
      <c r="C116" s="133" t="s">
        <v>119</v>
      </c>
      <c r="D116" s="26" t="s">
        <v>120</v>
      </c>
      <c r="E116" s="169">
        <f>E117</f>
        <v>7260</v>
      </c>
      <c r="F116" s="169">
        <f>F117</f>
        <v>7915.2</v>
      </c>
      <c r="G116" s="58">
        <v>0</v>
      </c>
    </row>
    <row r="117" spans="2:7" ht="50.25" customHeight="1">
      <c r="B117" s="64"/>
      <c r="C117" s="4" t="s">
        <v>18</v>
      </c>
      <c r="D117" s="26" t="s">
        <v>298</v>
      </c>
      <c r="E117" s="86">
        <v>7260</v>
      </c>
      <c r="F117" s="86">
        <v>7915.2</v>
      </c>
      <c r="G117" s="58">
        <v>0</v>
      </c>
    </row>
    <row r="118" spans="2:7" ht="14.25" customHeight="1">
      <c r="B118" s="64" t="s">
        <v>29</v>
      </c>
      <c r="C118" s="9" t="s">
        <v>299</v>
      </c>
      <c r="D118" s="189" t="s">
        <v>300</v>
      </c>
      <c r="E118" s="172">
        <f>E119</f>
        <v>2920.7</v>
      </c>
      <c r="F118" s="172">
        <f>F119</f>
        <v>3023.1000000000004</v>
      </c>
      <c r="G118" s="84">
        <f t="shared" si="1"/>
        <v>103.50600883349883</v>
      </c>
    </row>
    <row r="119" spans="2:7" ht="14.25" customHeight="1">
      <c r="B119" s="64"/>
      <c r="C119" s="133" t="s">
        <v>301</v>
      </c>
      <c r="D119" s="26" t="s">
        <v>209</v>
      </c>
      <c r="E119" s="86">
        <f>E120+E121+E122</f>
        <v>2920.7</v>
      </c>
      <c r="F119" s="86">
        <f>F120+F121+F122</f>
        <v>3023.1000000000004</v>
      </c>
      <c r="G119" s="58">
        <f>F119/E119*100</f>
        <v>103.50600883349883</v>
      </c>
    </row>
    <row r="120" spans="2:7" ht="25.5" customHeight="1">
      <c r="B120" s="64"/>
      <c r="C120" s="133" t="s">
        <v>375</v>
      </c>
      <c r="D120" s="26" t="s">
        <v>374</v>
      </c>
      <c r="E120" s="86">
        <v>213.4</v>
      </c>
      <c r="F120" s="86">
        <v>209.6</v>
      </c>
      <c r="G120" s="58">
        <f>F120/E120*100</f>
        <v>98.21930646672914</v>
      </c>
    </row>
    <row r="121" spans="2:7" ht="14.25" customHeight="1">
      <c r="B121" s="64"/>
      <c r="C121" s="133" t="s">
        <v>377</v>
      </c>
      <c r="D121" s="26" t="s">
        <v>376</v>
      </c>
      <c r="E121" s="86">
        <v>294.3</v>
      </c>
      <c r="F121" s="86">
        <v>337.7</v>
      </c>
      <c r="G121" s="58">
        <f t="shared" si="1"/>
        <v>114.7468569486918</v>
      </c>
    </row>
    <row r="122" spans="2:7" ht="14.25" customHeight="1">
      <c r="B122" s="64"/>
      <c r="C122" s="133" t="s">
        <v>379</v>
      </c>
      <c r="D122" s="26" t="s">
        <v>378</v>
      </c>
      <c r="E122" s="86">
        <f>E123+E124</f>
        <v>2413</v>
      </c>
      <c r="F122" s="86">
        <f>F123+F124</f>
        <v>2475.8</v>
      </c>
      <c r="G122" s="58">
        <f t="shared" si="1"/>
        <v>102.60256941566514</v>
      </c>
    </row>
    <row r="123" spans="2:7" ht="14.25" customHeight="1">
      <c r="B123" s="64"/>
      <c r="C123" s="133" t="s">
        <v>382</v>
      </c>
      <c r="D123" s="26" t="s">
        <v>380</v>
      </c>
      <c r="E123" s="86">
        <v>1546.5</v>
      </c>
      <c r="F123" s="86">
        <v>1571.9</v>
      </c>
      <c r="G123" s="58">
        <f t="shared" si="1"/>
        <v>101.64241836404786</v>
      </c>
    </row>
    <row r="124" spans="2:7" ht="16.5" customHeight="1">
      <c r="B124" s="64"/>
      <c r="C124" s="133" t="s">
        <v>383</v>
      </c>
      <c r="D124" s="26" t="s">
        <v>381</v>
      </c>
      <c r="E124" s="86">
        <v>866.5</v>
      </c>
      <c r="F124" s="86">
        <v>903.9</v>
      </c>
      <c r="G124" s="58">
        <f t="shared" si="1"/>
        <v>104.31621465666474</v>
      </c>
    </row>
    <row r="125" spans="2:7" ht="22.5" customHeight="1">
      <c r="B125" s="64" t="s">
        <v>30</v>
      </c>
      <c r="C125" s="9" t="s">
        <v>211</v>
      </c>
      <c r="D125" s="189" t="s">
        <v>212</v>
      </c>
      <c r="E125" s="172">
        <f>E126+E127</f>
        <v>315.29999999999995</v>
      </c>
      <c r="F125" s="172">
        <f>F126+F127</f>
        <v>312.4</v>
      </c>
      <c r="G125" s="84">
        <f t="shared" si="1"/>
        <v>99.0802410402791</v>
      </c>
    </row>
    <row r="126" spans="2:7" ht="26.25" customHeight="1">
      <c r="B126" s="64"/>
      <c r="C126" s="22" t="s">
        <v>203</v>
      </c>
      <c r="D126" s="26" t="s">
        <v>204</v>
      </c>
      <c r="E126" s="86">
        <v>298.9</v>
      </c>
      <c r="F126" s="86">
        <v>296</v>
      </c>
      <c r="G126" s="58">
        <f t="shared" si="1"/>
        <v>99.02977584476415</v>
      </c>
    </row>
    <row r="127" spans="2:7" ht="27" customHeight="1">
      <c r="B127" s="64"/>
      <c r="C127" s="22" t="s">
        <v>206</v>
      </c>
      <c r="D127" s="26" t="s">
        <v>205</v>
      </c>
      <c r="E127" s="86">
        <v>16.4</v>
      </c>
      <c r="F127" s="86">
        <v>16.4</v>
      </c>
      <c r="G127" s="58">
        <f t="shared" si="1"/>
        <v>100</v>
      </c>
    </row>
    <row r="128" spans="2:7" ht="27" customHeight="1">
      <c r="B128" s="64" t="s">
        <v>31</v>
      </c>
      <c r="C128" s="9" t="s">
        <v>213</v>
      </c>
      <c r="D128" s="189" t="s">
        <v>223</v>
      </c>
      <c r="E128" s="172">
        <f>E129+E131+E137+E142+E134</f>
        <v>82985.5</v>
      </c>
      <c r="F128" s="172">
        <f>F129+F131+F137+F142+F134</f>
        <v>82992</v>
      </c>
      <c r="G128" s="84">
        <f t="shared" si="1"/>
        <v>100.00783269366336</v>
      </c>
    </row>
    <row r="129" spans="2:7" ht="17.25" customHeight="1" hidden="1">
      <c r="B129" s="64"/>
      <c r="C129" s="3" t="s">
        <v>224</v>
      </c>
      <c r="D129" s="26" t="s">
        <v>225</v>
      </c>
      <c r="E129" s="169">
        <f>E130</f>
        <v>0</v>
      </c>
      <c r="F129" s="169">
        <f>F130</f>
        <v>0</v>
      </c>
      <c r="G129" s="58">
        <v>0</v>
      </c>
    </row>
    <row r="130" spans="2:7" ht="14.25" customHeight="1" hidden="1">
      <c r="B130" s="64"/>
      <c r="C130" s="3" t="s">
        <v>226</v>
      </c>
      <c r="D130" s="26" t="s">
        <v>227</v>
      </c>
      <c r="E130" s="169">
        <v>0</v>
      </c>
      <c r="F130" s="169">
        <v>0</v>
      </c>
      <c r="G130" s="58">
        <v>0</v>
      </c>
    </row>
    <row r="131" spans="2:7" ht="51" customHeight="1" hidden="1">
      <c r="B131" s="64"/>
      <c r="C131" s="133" t="s">
        <v>228</v>
      </c>
      <c r="D131" s="26" t="s">
        <v>222</v>
      </c>
      <c r="E131" s="169">
        <f>E132</f>
        <v>0</v>
      </c>
      <c r="F131" s="169">
        <f>F132</f>
        <v>0</v>
      </c>
      <c r="G131" s="58" t="e">
        <f aca="true" t="shared" si="2" ref="G131:G160">F131/E131*100</f>
        <v>#DIV/0!</v>
      </c>
    </row>
    <row r="132" spans="2:7" ht="51.75" customHeight="1" hidden="1">
      <c r="B132" s="64"/>
      <c r="C132" s="133" t="s">
        <v>232</v>
      </c>
      <c r="D132" s="26" t="s">
        <v>252</v>
      </c>
      <c r="E132" s="169">
        <f>+E133</f>
        <v>0</v>
      </c>
      <c r="F132" s="169">
        <f>F133</f>
        <v>0</v>
      </c>
      <c r="G132" s="58" t="e">
        <f t="shared" si="2"/>
        <v>#DIV/0!</v>
      </c>
    </row>
    <row r="133" spans="2:7" ht="50.25" customHeight="1" hidden="1">
      <c r="B133" s="64"/>
      <c r="C133" s="123" t="s">
        <v>358</v>
      </c>
      <c r="D133" s="26" t="s">
        <v>207</v>
      </c>
      <c r="E133" s="86"/>
      <c r="F133" s="86"/>
      <c r="G133" s="58" t="e">
        <f t="shared" si="2"/>
        <v>#DIV/0!</v>
      </c>
    </row>
    <row r="134" spans="2:7" ht="51" customHeight="1">
      <c r="B134" s="64"/>
      <c r="C134" s="135" t="s">
        <v>384</v>
      </c>
      <c r="D134" s="26" t="s">
        <v>11</v>
      </c>
      <c r="E134" s="86">
        <f>E135</f>
        <v>52025</v>
      </c>
      <c r="F134" s="86">
        <f>F135</f>
        <v>52025</v>
      </c>
      <c r="G134" s="58">
        <f t="shared" si="2"/>
        <v>100</v>
      </c>
    </row>
    <row r="135" spans="2:7" ht="64.5" customHeight="1">
      <c r="B135" s="64"/>
      <c r="C135" s="135" t="s">
        <v>14</v>
      </c>
      <c r="D135" s="26" t="s">
        <v>12</v>
      </c>
      <c r="E135" s="86">
        <f>E136</f>
        <v>52025</v>
      </c>
      <c r="F135" s="86">
        <f>F136</f>
        <v>52025</v>
      </c>
      <c r="G135" s="58">
        <f t="shared" si="2"/>
        <v>100</v>
      </c>
    </row>
    <row r="136" spans="2:7" ht="67.5" customHeight="1">
      <c r="B136" s="64"/>
      <c r="C136" s="147" t="s">
        <v>14</v>
      </c>
      <c r="D136" s="26" t="s">
        <v>13</v>
      </c>
      <c r="E136" s="86">
        <v>52025</v>
      </c>
      <c r="F136" s="86">
        <v>52025</v>
      </c>
      <c r="G136" s="58">
        <f t="shared" si="2"/>
        <v>100</v>
      </c>
    </row>
    <row r="137" spans="2:7" ht="25.5" customHeight="1">
      <c r="B137" s="64"/>
      <c r="C137" s="133" t="s">
        <v>385</v>
      </c>
      <c r="D137" s="26" t="s">
        <v>233</v>
      </c>
      <c r="E137" s="169">
        <f>E138+E140</f>
        <v>27252.5</v>
      </c>
      <c r="F137" s="169">
        <f>F138+F140</f>
        <v>27259</v>
      </c>
      <c r="G137" s="58">
        <f t="shared" si="2"/>
        <v>100.02385102284195</v>
      </c>
    </row>
    <row r="138" spans="2:7" ht="25.5" customHeight="1">
      <c r="B138" s="64"/>
      <c r="C138" s="133" t="s">
        <v>234</v>
      </c>
      <c r="D138" s="26" t="s">
        <v>235</v>
      </c>
      <c r="E138" s="169">
        <f>E139</f>
        <v>12593</v>
      </c>
      <c r="F138" s="169">
        <f>F139</f>
        <v>12599.4</v>
      </c>
      <c r="G138" s="58">
        <f t="shared" si="2"/>
        <v>100.05082188517429</v>
      </c>
    </row>
    <row r="139" spans="2:7" ht="39.75" customHeight="1">
      <c r="B139" s="64"/>
      <c r="C139" s="133" t="s">
        <v>236</v>
      </c>
      <c r="D139" s="26" t="s">
        <v>237</v>
      </c>
      <c r="E139" s="86">
        <v>12593</v>
      </c>
      <c r="F139" s="86">
        <v>12599.4</v>
      </c>
      <c r="G139" s="58">
        <f t="shared" si="2"/>
        <v>100.05082188517429</v>
      </c>
    </row>
    <row r="140" spans="2:7" ht="39" customHeight="1">
      <c r="B140" s="64"/>
      <c r="C140" s="133" t="s">
        <v>386</v>
      </c>
      <c r="D140" s="26" t="s">
        <v>238</v>
      </c>
      <c r="E140" s="169">
        <f>E141</f>
        <v>14659.5</v>
      </c>
      <c r="F140" s="169">
        <f>F141</f>
        <v>14659.6</v>
      </c>
      <c r="G140" s="58">
        <f t="shared" si="2"/>
        <v>100.00068215150586</v>
      </c>
    </row>
    <row r="141" spans="2:7" ht="39" customHeight="1">
      <c r="B141" s="64"/>
      <c r="C141" s="142" t="s">
        <v>387</v>
      </c>
      <c r="D141" s="26" t="s">
        <v>239</v>
      </c>
      <c r="E141" s="86">
        <v>14659.5</v>
      </c>
      <c r="F141" s="86">
        <v>14659.6</v>
      </c>
      <c r="G141" s="58">
        <f t="shared" si="2"/>
        <v>100.00068215150586</v>
      </c>
    </row>
    <row r="142" spans="2:7" ht="51.75" customHeight="1">
      <c r="B142" s="64"/>
      <c r="C142" s="143" t="s">
        <v>254</v>
      </c>
      <c r="D142" s="26" t="s">
        <v>255</v>
      </c>
      <c r="E142" s="86">
        <v>3708</v>
      </c>
      <c r="F142" s="86">
        <v>3708</v>
      </c>
      <c r="G142" s="58">
        <f t="shared" si="2"/>
        <v>100</v>
      </c>
    </row>
    <row r="143" spans="2:7" ht="15.75" customHeight="1">
      <c r="B143" s="64" t="s">
        <v>32</v>
      </c>
      <c r="C143" s="9" t="s">
        <v>388</v>
      </c>
      <c r="D143" s="189" t="s">
        <v>240</v>
      </c>
      <c r="E143" s="172">
        <f>E144+E156+E158+E159+E160</f>
        <v>2050.9</v>
      </c>
      <c r="F143" s="172">
        <f>F144+F156+F158+F159+F160</f>
        <v>2133.5</v>
      </c>
      <c r="G143" s="84">
        <f t="shared" si="2"/>
        <v>104.0275001218977</v>
      </c>
    </row>
    <row r="144" spans="2:7" ht="25.5">
      <c r="B144" s="64"/>
      <c r="C144" s="133" t="s">
        <v>390</v>
      </c>
      <c r="D144" s="26" t="s">
        <v>389</v>
      </c>
      <c r="E144" s="169">
        <f>SUM(E145:E155)</f>
        <v>710.9000000000001</v>
      </c>
      <c r="F144" s="169">
        <f>SUM(F145:F155)</f>
        <v>749.4999999999999</v>
      </c>
      <c r="G144" s="58">
        <f t="shared" si="2"/>
        <v>105.42973695315794</v>
      </c>
    </row>
    <row r="145" spans="2:7" ht="45" customHeight="1">
      <c r="B145" s="64"/>
      <c r="C145" s="133" t="s">
        <v>392</v>
      </c>
      <c r="D145" s="26" t="s">
        <v>391</v>
      </c>
      <c r="E145" s="169">
        <v>13.1</v>
      </c>
      <c r="F145" s="169">
        <v>15.2</v>
      </c>
      <c r="G145" s="58">
        <f t="shared" si="2"/>
        <v>116.03053435114504</v>
      </c>
    </row>
    <row r="146" spans="2:7" ht="57.75" customHeight="1">
      <c r="B146" s="64"/>
      <c r="C146" s="133" t="s">
        <v>394</v>
      </c>
      <c r="D146" s="26" t="s">
        <v>393</v>
      </c>
      <c r="E146" s="169">
        <v>92.5</v>
      </c>
      <c r="F146" s="169">
        <v>97.9</v>
      </c>
      <c r="G146" s="58">
        <f t="shared" si="2"/>
        <v>105.83783783783784</v>
      </c>
    </row>
    <row r="147" spans="2:7" ht="42.75" customHeight="1">
      <c r="B147" s="64"/>
      <c r="C147" s="133" t="s">
        <v>396</v>
      </c>
      <c r="D147" s="26" t="s">
        <v>395</v>
      </c>
      <c r="E147" s="169">
        <v>6.9</v>
      </c>
      <c r="F147" s="169">
        <v>9.6</v>
      </c>
      <c r="G147" s="58">
        <f t="shared" si="2"/>
        <v>139.1304347826087</v>
      </c>
    </row>
    <row r="148" spans="2:7" ht="51">
      <c r="B148" s="64"/>
      <c r="C148" s="133" t="s">
        <v>502</v>
      </c>
      <c r="D148" s="26" t="s">
        <v>503</v>
      </c>
      <c r="E148" s="169">
        <v>8.5</v>
      </c>
      <c r="F148" s="169">
        <v>8.5</v>
      </c>
      <c r="G148" s="58">
        <f t="shared" si="2"/>
        <v>100</v>
      </c>
    </row>
    <row r="149" spans="2:7" ht="42.75" customHeight="1">
      <c r="B149" s="64"/>
      <c r="C149" s="133" t="s">
        <v>398</v>
      </c>
      <c r="D149" s="26" t="s">
        <v>397</v>
      </c>
      <c r="E149" s="169">
        <v>0.1</v>
      </c>
      <c r="F149" s="169">
        <v>0.1</v>
      </c>
      <c r="G149" s="58">
        <f t="shared" si="2"/>
        <v>100</v>
      </c>
    </row>
    <row r="150" spans="2:7" ht="38.25">
      <c r="B150" s="64"/>
      <c r="C150" s="133" t="s">
        <v>504</v>
      </c>
      <c r="D150" s="26" t="s">
        <v>505</v>
      </c>
      <c r="E150" s="169">
        <v>51.5</v>
      </c>
      <c r="F150" s="169">
        <v>51.5</v>
      </c>
      <c r="G150" s="58">
        <f t="shared" si="2"/>
        <v>100</v>
      </c>
    </row>
    <row r="151" spans="2:7" ht="58.5" customHeight="1">
      <c r="B151" s="64"/>
      <c r="C151" s="133" t="s">
        <v>400</v>
      </c>
      <c r="D151" s="26" t="s">
        <v>399</v>
      </c>
      <c r="E151" s="169">
        <v>212.5</v>
      </c>
      <c r="F151" s="169">
        <v>233.5</v>
      </c>
      <c r="G151" s="58">
        <f t="shared" si="2"/>
        <v>109.88235294117648</v>
      </c>
    </row>
    <row r="152" spans="2:7" ht="55.5" customHeight="1">
      <c r="B152" s="64"/>
      <c r="C152" s="133" t="s">
        <v>402</v>
      </c>
      <c r="D152" s="26" t="s">
        <v>401</v>
      </c>
      <c r="E152" s="169">
        <v>48.7</v>
      </c>
      <c r="F152" s="169">
        <v>49.6</v>
      </c>
      <c r="G152" s="58">
        <f t="shared" si="2"/>
        <v>101.84804928131416</v>
      </c>
    </row>
    <row r="153" spans="2:7" ht="63.75">
      <c r="B153" s="64"/>
      <c r="C153" s="133" t="s">
        <v>404</v>
      </c>
      <c r="D153" s="26" t="s">
        <v>403</v>
      </c>
      <c r="E153" s="169">
        <v>8.1</v>
      </c>
      <c r="F153" s="169">
        <v>8.4</v>
      </c>
      <c r="G153" s="58">
        <f t="shared" si="2"/>
        <v>103.70370370370372</v>
      </c>
    </row>
    <row r="154" spans="2:7" ht="39.75" customHeight="1">
      <c r="B154" s="64"/>
      <c r="C154" s="133" t="s">
        <v>406</v>
      </c>
      <c r="D154" s="26" t="s">
        <v>405</v>
      </c>
      <c r="E154" s="169">
        <v>82</v>
      </c>
      <c r="F154" s="169">
        <v>82.3</v>
      </c>
      <c r="G154" s="58">
        <f t="shared" si="2"/>
        <v>100.36585365853658</v>
      </c>
    </row>
    <row r="155" spans="2:7" ht="52.5" customHeight="1">
      <c r="B155" s="64"/>
      <c r="C155" s="133" t="s">
        <v>408</v>
      </c>
      <c r="D155" s="26" t="s">
        <v>407</v>
      </c>
      <c r="E155" s="169">
        <v>187</v>
      </c>
      <c r="F155" s="169">
        <v>192.9</v>
      </c>
      <c r="G155" s="58">
        <f t="shared" si="2"/>
        <v>103.15508021390374</v>
      </c>
    </row>
    <row r="156" spans="2:7" ht="29.25" customHeight="1">
      <c r="B156" s="64"/>
      <c r="C156" s="133" t="s">
        <v>410</v>
      </c>
      <c r="D156" s="26" t="s">
        <v>409</v>
      </c>
      <c r="E156" s="169">
        <f>E157</f>
        <v>0</v>
      </c>
      <c r="F156" s="169">
        <f>F157</f>
        <v>0</v>
      </c>
      <c r="G156" s="58">
        <v>0</v>
      </c>
    </row>
    <row r="157" spans="2:7" ht="45" customHeight="1">
      <c r="B157" s="64"/>
      <c r="C157" s="133" t="s">
        <v>412</v>
      </c>
      <c r="D157" s="26" t="s">
        <v>411</v>
      </c>
      <c r="E157" s="169">
        <v>0</v>
      </c>
      <c r="F157" s="169">
        <v>0</v>
      </c>
      <c r="G157" s="58">
        <v>0</v>
      </c>
    </row>
    <row r="158" spans="2:7" ht="80.25" customHeight="1">
      <c r="B158" s="64"/>
      <c r="C158" s="133" t="s">
        <v>414</v>
      </c>
      <c r="D158" s="26" t="s">
        <v>413</v>
      </c>
      <c r="E158" s="169">
        <v>184.9</v>
      </c>
      <c r="F158" s="169">
        <v>211.9</v>
      </c>
      <c r="G158" s="58">
        <f t="shared" si="2"/>
        <v>114.60248783126015</v>
      </c>
    </row>
    <row r="159" spans="2:7" ht="18" customHeight="1">
      <c r="B159" s="64"/>
      <c r="C159" s="133" t="s">
        <v>420</v>
      </c>
      <c r="D159" s="26" t="s">
        <v>419</v>
      </c>
      <c r="E159" s="169">
        <v>1148.4</v>
      </c>
      <c r="F159" s="169">
        <v>1165.4</v>
      </c>
      <c r="G159" s="58">
        <f t="shared" si="2"/>
        <v>101.48032044583768</v>
      </c>
    </row>
    <row r="160" spans="2:7" ht="20.25" customHeight="1">
      <c r="B160" s="64"/>
      <c r="C160" s="133" t="s">
        <v>506</v>
      </c>
      <c r="D160" s="26" t="s">
        <v>507</v>
      </c>
      <c r="E160" s="169">
        <v>6.7</v>
      </c>
      <c r="F160" s="169">
        <v>6.7</v>
      </c>
      <c r="G160" s="58">
        <f t="shared" si="2"/>
        <v>100</v>
      </c>
    </row>
    <row r="161" spans="2:7" ht="19.5" customHeight="1">
      <c r="B161" s="64" t="s">
        <v>33</v>
      </c>
      <c r="C161" s="173" t="s">
        <v>39</v>
      </c>
      <c r="D161" s="189" t="s">
        <v>40</v>
      </c>
      <c r="E161" s="84">
        <f>E162+E164</f>
        <v>8.1</v>
      </c>
      <c r="F161" s="84">
        <f>F162+F164</f>
        <v>-40.1</v>
      </c>
      <c r="G161" s="58">
        <v>0</v>
      </c>
    </row>
    <row r="162" spans="2:7" s="2" customFormat="1" ht="21.75" customHeight="1">
      <c r="B162" s="85"/>
      <c r="C162" s="133" t="s">
        <v>41</v>
      </c>
      <c r="D162" s="33" t="s">
        <v>42</v>
      </c>
      <c r="E162" s="58">
        <f>E163</f>
        <v>0</v>
      </c>
      <c r="F162" s="58">
        <f>F163</f>
        <v>-34.9</v>
      </c>
      <c r="G162" s="58">
        <v>0</v>
      </c>
    </row>
    <row r="163" spans="2:7" ht="22.5" customHeight="1">
      <c r="B163" s="64"/>
      <c r="C163" s="133" t="s">
        <v>43</v>
      </c>
      <c r="D163" s="33" t="s">
        <v>44</v>
      </c>
      <c r="E163" s="58">
        <v>0</v>
      </c>
      <c r="F163" s="87">
        <v>-34.9</v>
      </c>
      <c r="G163" s="58">
        <v>0</v>
      </c>
    </row>
    <row r="164" spans="2:7" ht="21.75" customHeight="1">
      <c r="B164" s="64"/>
      <c r="C164" s="133" t="s">
        <v>45</v>
      </c>
      <c r="D164" s="33" t="s">
        <v>46</v>
      </c>
      <c r="E164" s="86">
        <v>8.1</v>
      </c>
      <c r="F164" s="86">
        <v>-5.2</v>
      </c>
      <c r="G164" s="58">
        <v>0</v>
      </c>
    </row>
    <row r="165" spans="1:7" ht="24.75" customHeight="1">
      <c r="A165" s="23"/>
      <c r="B165" s="52" t="s">
        <v>34</v>
      </c>
      <c r="C165" s="37" t="s">
        <v>47</v>
      </c>
      <c r="D165" s="190" t="s">
        <v>48</v>
      </c>
      <c r="E165" s="174">
        <f>E166+E253+E254+E251</f>
        <v>1624346.4000000001</v>
      </c>
      <c r="F165" s="174">
        <f>F166+F253+F254+F251</f>
        <v>1623038.1</v>
      </c>
      <c r="G165" s="83">
        <f aca="true" t="shared" si="3" ref="G165:G252">F165/E165*100</f>
        <v>99.91945683506917</v>
      </c>
    </row>
    <row r="166" spans="1:7" ht="33.75" customHeight="1">
      <c r="A166" s="23"/>
      <c r="B166" s="52" t="s">
        <v>35</v>
      </c>
      <c r="C166" s="38" t="s">
        <v>128</v>
      </c>
      <c r="D166" s="190" t="s">
        <v>127</v>
      </c>
      <c r="E166" s="174">
        <f>E167+E171+E194+E247</f>
        <v>1624829.1</v>
      </c>
      <c r="F166" s="174">
        <f>F167+F171+F194+F247</f>
        <v>1623520.8</v>
      </c>
      <c r="G166" s="83">
        <f t="shared" si="3"/>
        <v>99.91948076262297</v>
      </c>
    </row>
    <row r="167" spans="1:7" ht="29.25" customHeight="1">
      <c r="A167" s="23"/>
      <c r="B167" s="52" t="s">
        <v>123</v>
      </c>
      <c r="C167" s="12" t="s">
        <v>49</v>
      </c>
      <c r="D167" s="185" t="s">
        <v>58</v>
      </c>
      <c r="E167" s="175">
        <f>E168+E169+E170</f>
        <v>201600.30000000002</v>
      </c>
      <c r="F167" s="175">
        <f>F168+F169+F170</f>
        <v>201600.30000000002</v>
      </c>
      <c r="G167" s="114">
        <f t="shared" si="3"/>
        <v>100</v>
      </c>
    </row>
    <row r="168" spans="1:7" ht="27" customHeight="1">
      <c r="A168" s="23"/>
      <c r="B168" s="52"/>
      <c r="C168" s="133" t="s">
        <v>129</v>
      </c>
      <c r="D168" s="48" t="s">
        <v>59</v>
      </c>
      <c r="E168" s="176">
        <v>79431</v>
      </c>
      <c r="F168" s="176">
        <v>79431</v>
      </c>
      <c r="G168" s="58">
        <f t="shared" si="3"/>
        <v>100</v>
      </c>
    </row>
    <row r="169" spans="1:7" ht="26.25" customHeight="1">
      <c r="A169" s="23"/>
      <c r="B169" s="52"/>
      <c r="C169" s="133" t="s">
        <v>303</v>
      </c>
      <c r="D169" s="48" t="s">
        <v>60</v>
      </c>
      <c r="E169" s="176">
        <v>120760.2</v>
      </c>
      <c r="F169" s="176">
        <v>120760.2</v>
      </c>
      <c r="G169" s="58">
        <f t="shared" si="3"/>
        <v>100</v>
      </c>
    </row>
    <row r="170" spans="1:7" ht="46.5" customHeight="1">
      <c r="A170" s="23"/>
      <c r="B170" s="52"/>
      <c r="C170" s="202" t="s">
        <v>542</v>
      </c>
      <c r="D170" s="203" t="s">
        <v>543</v>
      </c>
      <c r="E170" s="176">
        <v>1409.1</v>
      </c>
      <c r="F170" s="176">
        <v>1409.1</v>
      </c>
      <c r="G170" s="58">
        <f t="shared" si="3"/>
        <v>100</v>
      </c>
    </row>
    <row r="171" spans="1:7" ht="40.5" customHeight="1">
      <c r="A171" s="23"/>
      <c r="B171" s="52" t="s">
        <v>124</v>
      </c>
      <c r="C171" s="144" t="s">
        <v>154</v>
      </c>
      <c r="D171" s="191" t="s">
        <v>61</v>
      </c>
      <c r="E171" s="175">
        <f>SUM(E172:E183)</f>
        <v>197554.2</v>
      </c>
      <c r="F171" s="175">
        <f>SUM(F172:F183)</f>
        <v>197030</v>
      </c>
      <c r="G171" s="114">
        <f t="shared" si="3"/>
        <v>99.73465509718345</v>
      </c>
    </row>
    <row r="172" spans="1:7" ht="78.75" customHeight="1">
      <c r="A172" s="23"/>
      <c r="B172" s="52"/>
      <c r="C172" s="184" t="s">
        <v>431</v>
      </c>
      <c r="D172" s="49" t="s">
        <v>427</v>
      </c>
      <c r="E172" s="177">
        <v>54701.9</v>
      </c>
      <c r="F172" s="177">
        <v>54701.9</v>
      </c>
      <c r="G172" s="58">
        <f t="shared" si="3"/>
        <v>100</v>
      </c>
    </row>
    <row r="173" spans="1:7" ht="65.25" customHeight="1">
      <c r="A173" s="23"/>
      <c r="B173" s="52"/>
      <c r="C173" s="184" t="s">
        <v>432</v>
      </c>
      <c r="D173" s="49" t="s">
        <v>428</v>
      </c>
      <c r="E173" s="177">
        <v>552.5</v>
      </c>
      <c r="F173" s="177">
        <v>552.5</v>
      </c>
      <c r="G173" s="58">
        <f t="shared" si="3"/>
        <v>100</v>
      </c>
    </row>
    <row r="174" spans="1:7" ht="27" customHeight="1">
      <c r="A174" s="23"/>
      <c r="B174" s="52"/>
      <c r="C174" s="242" t="s">
        <v>508</v>
      </c>
      <c r="D174" s="49" t="s">
        <v>509</v>
      </c>
      <c r="E174" s="177">
        <v>8.6</v>
      </c>
      <c r="F174" s="177">
        <v>8.6</v>
      </c>
      <c r="G174" s="58">
        <f t="shared" si="3"/>
        <v>100</v>
      </c>
    </row>
    <row r="175" spans="1:7" ht="21" customHeight="1">
      <c r="A175" s="23"/>
      <c r="B175" s="52"/>
      <c r="C175" s="243"/>
      <c r="D175" s="49" t="s">
        <v>510</v>
      </c>
      <c r="E175" s="177">
        <v>1700.7</v>
      </c>
      <c r="F175" s="177">
        <v>1700.7</v>
      </c>
      <c r="G175" s="58">
        <f t="shared" si="3"/>
        <v>100</v>
      </c>
    </row>
    <row r="176" spans="1:7" ht="28.5" customHeight="1">
      <c r="A176" s="23"/>
      <c r="B176" s="52"/>
      <c r="C176" s="244" t="s">
        <v>511</v>
      </c>
      <c r="D176" s="49" t="s">
        <v>512</v>
      </c>
      <c r="E176" s="177">
        <v>4787.7</v>
      </c>
      <c r="F176" s="177">
        <v>4642.8</v>
      </c>
      <c r="G176" s="58">
        <f t="shared" si="3"/>
        <v>96.9734945798609</v>
      </c>
    </row>
    <row r="177" spans="1:7" ht="26.25" customHeight="1">
      <c r="A177" s="23"/>
      <c r="B177" s="52"/>
      <c r="C177" s="245"/>
      <c r="D177" s="49" t="s">
        <v>513</v>
      </c>
      <c r="E177" s="177">
        <v>438.2</v>
      </c>
      <c r="F177" s="177">
        <v>438.2</v>
      </c>
      <c r="G177" s="58">
        <f t="shared" si="3"/>
        <v>100</v>
      </c>
    </row>
    <row r="178" spans="1:7" ht="27" customHeight="1">
      <c r="A178" s="23"/>
      <c r="B178" s="52"/>
      <c r="C178" s="246"/>
      <c r="D178" s="49" t="s">
        <v>514</v>
      </c>
      <c r="E178" s="177">
        <v>13437.1</v>
      </c>
      <c r="F178" s="177">
        <v>13437.1</v>
      </c>
      <c r="G178" s="58">
        <f t="shared" si="3"/>
        <v>100</v>
      </c>
    </row>
    <row r="179" spans="1:7" ht="21" customHeight="1">
      <c r="A179" s="23"/>
      <c r="B179" s="52"/>
      <c r="C179" s="220" t="s">
        <v>208</v>
      </c>
      <c r="D179" s="166" t="s">
        <v>62</v>
      </c>
      <c r="E179" s="177">
        <v>702.6</v>
      </c>
      <c r="F179" s="177">
        <v>702.6</v>
      </c>
      <c r="G179" s="58">
        <f t="shared" si="3"/>
        <v>100</v>
      </c>
    </row>
    <row r="180" spans="1:7" ht="21.75" customHeight="1">
      <c r="A180" s="23"/>
      <c r="B180" s="52"/>
      <c r="C180" s="221"/>
      <c r="D180" s="166" t="s">
        <v>63</v>
      </c>
      <c r="E180" s="178">
        <v>990.2</v>
      </c>
      <c r="F180" s="178">
        <v>990.2</v>
      </c>
      <c r="G180" s="58">
        <f t="shared" si="3"/>
        <v>100</v>
      </c>
    </row>
    <row r="181" spans="1:7" ht="33" customHeight="1">
      <c r="A181" s="23"/>
      <c r="B181" s="52"/>
      <c r="C181" s="222" t="s">
        <v>433</v>
      </c>
      <c r="D181" s="166" t="s">
        <v>429</v>
      </c>
      <c r="E181" s="204">
        <v>151.3</v>
      </c>
      <c r="F181" s="204">
        <v>149.2</v>
      </c>
      <c r="G181" s="58">
        <f t="shared" si="3"/>
        <v>98.61202908129543</v>
      </c>
    </row>
    <row r="182" spans="1:7" ht="31.5" customHeight="1">
      <c r="A182" s="23"/>
      <c r="B182" s="52"/>
      <c r="C182" s="223"/>
      <c r="D182" s="166" t="s">
        <v>430</v>
      </c>
      <c r="E182" s="178">
        <v>14979.3</v>
      </c>
      <c r="F182" s="178">
        <v>14768.2</v>
      </c>
      <c r="G182" s="58">
        <f t="shared" si="3"/>
        <v>98.5907218628374</v>
      </c>
    </row>
    <row r="183" spans="1:7" ht="24.75" customHeight="1">
      <c r="A183" s="23"/>
      <c r="B183" s="52"/>
      <c r="C183" s="38" t="s">
        <v>51</v>
      </c>
      <c r="D183" s="192" t="s">
        <v>64</v>
      </c>
      <c r="E183" s="174">
        <f>E184</f>
        <v>105104.1</v>
      </c>
      <c r="F183" s="174">
        <f>F184</f>
        <v>104938</v>
      </c>
      <c r="G183" s="83">
        <f t="shared" si="3"/>
        <v>99.84196620303109</v>
      </c>
    </row>
    <row r="184" spans="1:7" ht="27.75" customHeight="1">
      <c r="A184" s="23"/>
      <c r="B184" s="52"/>
      <c r="C184" s="146" t="s">
        <v>52</v>
      </c>
      <c r="D184" s="50" t="s">
        <v>65</v>
      </c>
      <c r="E184" s="174">
        <f>SUM(E185:E193)</f>
        <v>105104.1</v>
      </c>
      <c r="F184" s="174">
        <f>SUM(F185:F193)</f>
        <v>104938</v>
      </c>
      <c r="G184" s="83">
        <f t="shared" si="3"/>
        <v>99.84196620303109</v>
      </c>
    </row>
    <row r="185" spans="1:7" ht="25.5" customHeight="1">
      <c r="A185" s="23"/>
      <c r="B185" s="52"/>
      <c r="C185" s="133" t="s">
        <v>435</v>
      </c>
      <c r="D185" s="49" t="s">
        <v>434</v>
      </c>
      <c r="E185" s="177">
        <v>820.1</v>
      </c>
      <c r="F185" s="177">
        <v>820.1</v>
      </c>
      <c r="G185" s="58">
        <f t="shared" si="3"/>
        <v>100</v>
      </c>
    </row>
    <row r="186" spans="1:7" ht="67.5" customHeight="1">
      <c r="A186" s="23"/>
      <c r="B186" s="53"/>
      <c r="C186" s="135" t="s">
        <v>436</v>
      </c>
      <c r="D186" s="49" t="s">
        <v>66</v>
      </c>
      <c r="E186" s="177">
        <v>17864.4</v>
      </c>
      <c r="F186" s="178">
        <v>17864.4</v>
      </c>
      <c r="G186" s="58">
        <f t="shared" si="3"/>
        <v>100</v>
      </c>
    </row>
    <row r="187" spans="1:7" ht="27" customHeight="1">
      <c r="A187" s="23"/>
      <c r="B187" s="53"/>
      <c r="C187" s="133" t="s">
        <v>304</v>
      </c>
      <c r="D187" s="49" t="s">
        <v>67</v>
      </c>
      <c r="E187" s="177">
        <v>4371.8</v>
      </c>
      <c r="F187" s="178">
        <v>4371.7</v>
      </c>
      <c r="G187" s="58">
        <f t="shared" si="3"/>
        <v>99.99771261265383</v>
      </c>
    </row>
    <row r="188" spans="1:7" ht="51" customHeight="1">
      <c r="A188" s="23"/>
      <c r="B188" s="53"/>
      <c r="C188" s="135" t="s">
        <v>344</v>
      </c>
      <c r="D188" s="49" t="s">
        <v>68</v>
      </c>
      <c r="E188" s="177">
        <v>17899.9</v>
      </c>
      <c r="F188" s="178">
        <v>17899.9</v>
      </c>
      <c r="G188" s="58">
        <f t="shared" si="3"/>
        <v>100</v>
      </c>
    </row>
    <row r="189" spans="1:7" ht="38.25" customHeight="1">
      <c r="A189" s="23"/>
      <c r="B189" s="53"/>
      <c r="C189" s="135" t="s">
        <v>517</v>
      </c>
      <c r="D189" s="49" t="s">
        <v>518</v>
      </c>
      <c r="E189" s="177">
        <v>47.5</v>
      </c>
      <c r="F189" s="178">
        <v>47.5</v>
      </c>
      <c r="G189" s="58">
        <v>0</v>
      </c>
    </row>
    <row r="190" spans="1:7" ht="36.75" customHeight="1">
      <c r="A190" s="23"/>
      <c r="B190" s="53"/>
      <c r="C190" s="135" t="s">
        <v>345</v>
      </c>
      <c r="D190" s="49" t="s">
        <v>69</v>
      </c>
      <c r="E190" s="177">
        <v>18838.3</v>
      </c>
      <c r="F190" s="178">
        <v>18838.3</v>
      </c>
      <c r="G190" s="58">
        <f t="shared" si="3"/>
        <v>100</v>
      </c>
    </row>
    <row r="191" spans="1:7" ht="26.25" customHeight="1">
      <c r="A191" s="23"/>
      <c r="B191" s="53"/>
      <c r="C191" s="135" t="s">
        <v>438</v>
      </c>
      <c r="D191" s="49" t="s">
        <v>437</v>
      </c>
      <c r="E191" s="177">
        <v>2482.7</v>
      </c>
      <c r="F191" s="178">
        <v>2482.7</v>
      </c>
      <c r="G191" s="58">
        <f t="shared" si="3"/>
        <v>100</v>
      </c>
    </row>
    <row r="192" spans="1:7" ht="51.75" customHeight="1">
      <c r="A192" s="23"/>
      <c r="B192" s="53"/>
      <c r="C192" s="135" t="s">
        <v>440</v>
      </c>
      <c r="D192" s="49" t="s">
        <v>439</v>
      </c>
      <c r="E192" s="177">
        <v>5111.5</v>
      </c>
      <c r="F192" s="178">
        <v>5111.5</v>
      </c>
      <c r="G192" s="58">
        <f t="shared" si="3"/>
        <v>100</v>
      </c>
    </row>
    <row r="193" spans="1:7" ht="64.5" customHeight="1">
      <c r="A193" s="23"/>
      <c r="B193" s="53"/>
      <c r="C193" s="135" t="s">
        <v>305</v>
      </c>
      <c r="D193" s="49" t="s">
        <v>70</v>
      </c>
      <c r="E193" s="177">
        <v>37667.9</v>
      </c>
      <c r="F193" s="178">
        <v>37501.9</v>
      </c>
      <c r="G193" s="58">
        <f t="shared" si="3"/>
        <v>99.55930646518654</v>
      </c>
    </row>
    <row r="194" spans="1:7" ht="27" customHeight="1">
      <c r="A194" s="23"/>
      <c r="B194" s="52" t="s">
        <v>125</v>
      </c>
      <c r="C194" s="186" t="s">
        <v>155</v>
      </c>
      <c r="D194" s="185" t="s">
        <v>71</v>
      </c>
      <c r="E194" s="175">
        <f>E195+E196+SUM(E235:E246)</f>
        <v>1214000.2000000002</v>
      </c>
      <c r="F194" s="175">
        <f>F195+F196+SUM(F235:F246)</f>
        <v>1213658.7</v>
      </c>
      <c r="G194" s="114">
        <f t="shared" si="3"/>
        <v>99.9718698563641</v>
      </c>
    </row>
    <row r="195" spans="1:7" ht="41.25" customHeight="1">
      <c r="A195" s="23"/>
      <c r="B195" s="52"/>
      <c r="C195" s="125" t="s">
        <v>158</v>
      </c>
      <c r="D195" s="126" t="s">
        <v>72</v>
      </c>
      <c r="E195" s="178">
        <v>40025.2</v>
      </c>
      <c r="F195" s="178">
        <v>40025.2</v>
      </c>
      <c r="G195" s="58">
        <f t="shared" si="3"/>
        <v>100</v>
      </c>
    </row>
    <row r="196" spans="1:7" ht="30" customHeight="1">
      <c r="A196" s="23"/>
      <c r="B196" s="52"/>
      <c r="C196" s="127" t="s">
        <v>156</v>
      </c>
      <c r="D196" s="128" t="s">
        <v>441</v>
      </c>
      <c r="E196" s="174">
        <f>SUM(E197:E234)</f>
        <v>1019540.1</v>
      </c>
      <c r="F196" s="174">
        <f>SUM(F197:F234)</f>
        <v>1019538.5</v>
      </c>
      <c r="G196" s="83">
        <f t="shared" si="3"/>
        <v>99.99984306649635</v>
      </c>
    </row>
    <row r="197" spans="1:7" ht="70.5" customHeight="1">
      <c r="A197" s="23"/>
      <c r="B197" s="52"/>
      <c r="C197" s="129" t="s">
        <v>442</v>
      </c>
      <c r="D197" s="130" t="s">
        <v>73</v>
      </c>
      <c r="E197" s="179">
        <v>3.7</v>
      </c>
      <c r="F197" s="179">
        <v>3.7</v>
      </c>
      <c r="G197" s="58">
        <f t="shared" si="3"/>
        <v>100</v>
      </c>
    </row>
    <row r="198" spans="1:7" ht="54" customHeight="1">
      <c r="A198" s="23"/>
      <c r="B198" s="52"/>
      <c r="C198" s="129" t="s">
        <v>443</v>
      </c>
      <c r="D198" s="130" t="s">
        <v>74</v>
      </c>
      <c r="E198" s="176">
        <v>7495.8</v>
      </c>
      <c r="F198" s="176">
        <v>7495.8</v>
      </c>
      <c r="G198" s="58">
        <f t="shared" si="3"/>
        <v>100</v>
      </c>
    </row>
    <row r="199" spans="1:7" ht="53.25" customHeight="1">
      <c r="A199" s="23"/>
      <c r="B199" s="52"/>
      <c r="C199" s="131" t="s">
        <v>121</v>
      </c>
      <c r="D199" s="130" t="s">
        <v>75</v>
      </c>
      <c r="E199" s="178">
        <v>46366.1</v>
      </c>
      <c r="F199" s="178">
        <v>46366.1</v>
      </c>
      <c r="G199" s="58">
        <f t="shared" si="3"/>
        <v>100</v>
      </c>
    </row>
    <row r="200" spans="1:7" ht="63.75" customHeight="1">
      <c r="A200" s="23"/>
      <c r="B200" s="52"/>
      <c r="C200" s="132" t="s">
        <v>306</v>
      </c>
      <c r="D200" s="130" t="s">
        <v>76</v>
      </c>
      <c r="E200" s="178">
        <v>125</v>
      </c>
      <c r="F200" s="178">
        <v>125</v>
      </c>
      <c r="G200" s="58">
        <f t="shared" si="3"/>
        <v>100</v>
      </c>
    </row>
    <row r="201" spans="1:7" ht="38.25" customHeight="1">
      <c r="A201" s="23"/>
      <c r="B201" s="52"/>
      <c r="C201" s="133" t="s">
        <v>159</v>
      </c>
      <c r="D201" s="130" t="s">
        <v>77</v>
      </c>
      <c r="E201" s="178">
        <v>556</v>
      </c>
      <c r="F201" s="178">
        <v>556</v>
      </c>
      <c r="G201" s="58">
        <f t="shared" si="3"/>
        <v>100</v>
      </c>
    </row>
    <row r="202" spans="1:7" ht="43.5" customHeight="1">
      <c r="A202" s="23"/>
      <c r="B202" s="52"/>
      <c r="C202" s="133" t="s">
        <v>346</v>
      </c>
      <c r="D202" s="130" t="s">
        <v>78</v>
      </c>
      <c r="E202" s="178">
        <v>128.8</v>
      </c>
      <c r="F202" s="178">
        <v>128.8</v>
      </c>
      <c r="G202" s="58">
        <f t="shared" si="3"/>
        <v>100</v>
      </c>
    </row>
    <row r="203" spans="1:7" ht="38.25" customHeight="1">
      <c r="A203" s="23"/>
      <c r="B203" s="52"/>
      <c r="C203" s="133" t="s">
        <v>348</v>
      </c>
      <c r="D203" s="130" t="s">
        <v>80</v>
      </c>
      <c r="E203" s="178">
        <v>8.9</v>
      </c>
      <c r="F203" s="178">
        <v>8.9</v>
      </c>
      <c r="G203" s="58">
        <f t="shared" si="3"/>
        <v>100</v>
      </c>
    </row>
    <row r="204" spans="1:7" ht="39.75" customHeight="1">
      <c r="A204" s="23"/>
      <c r="B204" s="52"/>
      <c r="C204" s="133" t="s">
        <v>520</v>
      </c>
      <c r="D204" s="130" t="s">
        <v>519</v>
      </c>
      <c r="E204" s="178">
        <v>4896</v>
      </c>
      <c r="F204" s="178">
        <v>4895.9</v>
      </c>
      <c r="G204" s="58">
        <f t="shared" si="3"/>
        <v>99.99795751633987</v>
      </c>
    </row>
    <row r="205" spans="1:7" ht="42" customHeight="1">
      <c r="A205" s="23"/>
      <c r="B205" s="52"/>
      <c r="C205" s="133" t="s">
        <v>523</v>
      </c>
      <c r="D205" s="130" t="s">
        <v>524</v>
      </c>
      <c r="E205" s="178">
        <v>226.6</v>
      </c>
      <c r="F205" s="178">
        <v>226.6</v>
      </c>
      <c r="G205" s="58">
        <f t="shared" si="3"/>
        <v>100</v>
      </c>
    </row>
    <row r="206" spans="1:7" ht="54" customHeight="1">
      <c r="A206" s="23"/>
      <c r="B206" s="52"/>
      <c r="C206" s="120" t="s">
        <v>262</v>
      </c>
      <c r="D206" s="130" t="s">
        <v>81</v>
      </c>
      <c r="E206" s="178">
        <v>314196.4</v>
      </c>
      <c r="F206" s="178">
        <v>314196.4</v>
      </c>
      <c r="G206" s="58">
        <f t="shared" si="3"/>
        <v>100</v>
      </c>
    </row>
    <row r="207" spans="1:7" ht="51" customHeight="1">
      <c r="A207" s="23"/>
      <c r="B207" s="52"/>
      <c r="C207" s="120" t="s">
        <v>444</v>
      </c>
      <c r="D207" s="130" t="s">
        <v>82</v>
      </c>
      <c r="E207" s="178">
        <v>50.3</v>
      </c>
      <c r="F207" s="178">
        <v>50.3</v>
      </c>
      <c r="G207" s="58">
        <f t="shared" si="3"/>
        <v>100</v>
      </c>
    </row>
    <row r="208" spans="1:7" ht="51.75" customHeight="1">
      <c r="A208" s="23"/>
      <c r="B208" s="52"/>
      <c r="C208" s="134" t="s">
        <v>445</v>
      </c>
      <c r="D208" s="130" t="s">
        <v>83</v>
      </c>
      <c r="E208" s="178">
        <v>6880</v>
      </c>
      <c r="F208" s="178">
        <v>6880</v>
      </c>
      <c r="G208" s="58">
        <f t="shared" si="3"/>
        <v>100</v>
      </c>
    </row>
    <row r="209" spans="1:7" ht="58.5" customHeight="1" hidden="1">
      <c r="A209" s="23"/>
      <c r="B209" s="52"/>
      <c r="C209" s="135" t="s">
        <v>268</v>
      </c>
      <c r="D209" s="130" t="s">
        <v>308</v>
      </c>
      <c r="E209" s="178"/>
      <c r="F209" s="178"/>
      <c r="G209" s="58" t="e">
        <f t="shared" si="3"/>
        <v>#DIV/0!</v>
      </c>
    </row>
    <row r="210" spans="1:7" ht="38.25" customHeight="1" hidden="1">
      <c r="A210" s="23"/>
      <c r="B210" s="52"/>
      <c r="C210" s="120" t="s">
        <v>259</v>
      </c>
      <c r="D210" s="130" t="s">
        <v>309</v>
      </c>
      <c r="E210" s="176"/>
      <c r="F210" s="176"/>
      <c r="G210" s="58" t="e">
        <f t="shared" si="3"/>
        <v>#DIV/0!</v>
      </c>
    </row>
    <row r="211" spans="1:7" ht="65.25" customHeight="1">
      <c r="A211" s="23"/>
      <c r="B211" s="52"/>
      <c r="C211" s="120" t="s">
        <v>446</v>
      </c>
      <c r="D211" s="130" t="s">
        <v>84</v>
      </c>
      <c r="E211" s="176">
        <v>28207.8</v>
      </c>
      <c r="F211" s="176">
        <v>28207.8</v>
      </c>
      <c r="G211" s="58">
        <f t="shared" si="3"/>
        <v>100</v>
      </c>
    </row>
    <row r="212" spans="1:7" ht="51" customHeight="1">
      <c r="A212" s="23"/>
      <c r="B212" s="52"/>
      <c r="C212" s="136" t="s">
        <v>447</v>
      </c>
      <c r="D212" s="130" t="s">
        <v>85</v>
      </c>
      <c r="E212" s="176">
        <v>663.7</v>
      </c>
      <c r="F212" s="176">
        <v>663.7</v>
      </c>
      <c r="G212" s="58">
        <f t="shared" si="3"/>
        <v>100</v>
      </c>
    </row>
    <row r="213" spans="1:7" ht="50.25" customHeight="1">
      <c r="A213" s="23"/>
      <c r="B213" s="52"/>
      <c r="C213" s="136" t="s">
        <v>491</v>
      </c>
      <c r="D213" s="130" t="s">
        <v>490</v>
      </c>
      <c r="E213" s="176">
        <v>10443.9</v>
      </c>
      <c r="F213" s="176">
        <v>10443.9</v>
      </c>
      <c r="G213" s="58">
        <f t="shared" si="3"/>
        <v>100</v>
      </c>
    </row>
    <row r="214" spans="1:7" ht="66.75" customHeight="1">
      <c r="A214" s="23"/>
      <c r="B214" s="52"/>
      <c r="C214" s="136" t="s">
        <v>448</v>
      </c>
      <c r="D214" s="130" t="s">
        <v>86</v>
      </c>
      <c r="E214" s="178">
        <v>2657.6</v>
      </c>
      <c r="F214" s="178">
        <v>2657.6</v>
      </c>
      <c r="G214" s="58">
        <f t="shared" si="3"/>
        <v>100</v>
      </c>
    </row>
    <row r="215" spans="1:7" ht="76.5" customHeight="1">
      <c r="A215" s="23"/>
      <c r="B215" s="52"/>
      <c r="C215" s="135" t="s">
        <v>449</v>
      </c>
      <c r="D215" s="130" t="s">
        <v>87</v>
      </c>
      <c r="E215" s="178">
        <v>107.3</v>
      </c>
      <c r="F215" s="176">
        <v>107.3</v>
      </c>
      <c r="G215" s="58">
        <f t="shared" si="3"/>
        <v>100</v>
      </c>
    </row>
    <row r="216" spans="1:7" ht="38.25" customHeight="1">
      <c r="A216" s="23"/>
      <c r="B216" s="52"/>
      <c r="C216" s="133" t="s">
        <v>201</v>
      </c>
      <c r="D216" s="130" t="s">
        <v>88</v>
      </c>
      <c r="E216" s="178">
        <v>498.5</v>
      </c>
      <c r="F216" s="178">
        <v>498.5</v>
      </c>
      <c r="G216" s="58">
        <f t="shared" si="3"/>
        <v>100</v>
      </c>
    </row>
    <row r="217" spans="1:7" ht="37.5" customHeight="1">
      <c r="A217" s="23"/>
      <c r="B217" s="52"/>
      <c r="C217" s="133" t="s">
        <v>202</v>
      </c>
      <c r="D217" s="130" t="s">
        <v>89</v>
      </c>
      <c r="E217" s="178">
        <v>1281.2</v>
      </c>
      <c r="F217" s="178">
        <v>1281.2</v>
      </c>
      <c r="G217" s="58">
        <f t="shared" si="3"/>
        <v>100</v>
      </c>
    </row>
    <row r="218" spans="1:7" ht="38.25" customHeight="1">
      <c r="A218" s="23"/>
      <c r="B218" s="52"/>
      <c r="C218" s="133" t="s">
        <v>488</v>
      </c>
      <c r="D218" s="130" t="s">
        <v>487</v>
      </c>
      <c r="E218" s="178">
        <v>2657</v>
      </c>
      <c r="F218" s="178">
        <v>2657</v>
      </c>
      <c r="G218" s="58">
        <f t="shared" si="3"/>
        <v>100</v>
      </c>
    </row>
    <row r="219" spans="1:7" ht="69" customHeight="1">
      <c r="A219" s="23"/>
      <c r="B219" s="52"/>
      <c r="C219" s="135" t="s">
        <v>310</v>
      </c>
      <c r="D219" s="130" t="s">
        <v>90</v>
      </c>
      <c r="E219" s="178">
        <v>80155.8</v>
      </c>
      <c r="F219" s="178">
        <v>80155.8</v>
      </c>
      <c r="G219" s="58">
        <f t="shared" si="3"/>
        <v>100</v>
      </c>
    </row>
    <row r="220" spans="1:7" ht="81" customHeight="1">
      <c r="A220" s="23"/>
      <c r="B220" s="52"/>
      <c r="C220" s="135" t="s">
        <v>450</v>
      </c>
      <c r="D220" s="130" t="s">
        <v>91</v>
      </c>
      <c r="E220" s="178">
        <v>434</v>
      </c>
      <c r="F220" s="178">
        <v>434</v>
      </c>
      <c r="G220" s="58">
        <f t="shared" si="3"/>
        <v>100</v>
      </c>
    </row>
    <row r="221" spans="1:7" ht="66" customHeight="1">
      <c r="A221" s="23"/>
      <c r="B221" s="52"/>
      <c r="C221" s="135" t="s">
        <v>311</v>
      </c>
      <c r="D221" s="130" t="s">
        <v>92</v>
      </c>
      <c r="E221" s="178">
        <v>57.3</v>
      </c>
      <c r="F221" s="178">
        <v>56</v>
      </c>
      <c r="G221" s="58">
        <f t="shared" si="3"/>
        <v>97.73123909249564</v>
      </c>
    </row>
    <row r="222" spans="1:8" ht="156" customHeight="1">
      <c r="A222" s="23"/>
      <c r="B222" s="52"/>
      <c r="C222" s="135" t="s">
        <v>451</v>
      </c>
      <c r="D222" s="130" t="s">
        <v>93</v>
      </c>
      <c r="E222" s="178">
        <v>50839.2</v>
      </c>
      <c r="F222" s="178">
        <v>50839.2</v>
      </c>
      <c r="G222" s="58">
        <f t="shared" si="3"/>
        <v>100</v>
      </c>
      <c r="H222" s="23" t="s">
        <v>0</v>
      </c>
    </row>
    <row r="223" spans="1:7" ht="51.75" customHeight="1">
      <c r="A223" s="23"/>
      <c r="B223" s="52"/>
      <c r="C223" s="135" t="s">
        <v>297</v>
      </c>
      <c r="D223" s="130" t="s">
        <v>94</v>
      </c>
      <c r="E223" s="176">
        <v>758.3</v>
      </c>
      <c r="F223" s="176">
        <v>758.3</v>
      </c>
      <c r="G223" s="58">
        <f t="shared" si="3"/>
        <v>100</v>
      </c>
    </row>
    <row r="224" spans="1:7" ht="38.25" customHeight="1">
      <c r="A224" s="23"/>
      <c r="B224" s="52"/>
      <c r="C224" s="133" t="s">
        <v>452</v>
      </c>
      <c r="D224" s="130" t="s">
        <v>95</v>
      </c>
      <c r="E224" s="176">
        <v>1112.1</v>
      </c>
      <c r="F224" s="176">
        <v>1112.1</v>
      </c>
      <c r="G224" s="58">
        <f t="shared" si="3"/>
        <v>100</v>
      </c>
    </row>
    <row r="225" spans="1:7" ht="63" customHeight="1">
      <c r="A225" s="23"/>
      <c r="B225" s="52"/>
      <c r="C225" s="133" t="s">
        <v>453</v>
      </c>
      <c r="D225" s="130" t="s">
        <v>96</v>
      </c>
      <c r="E225" s="176">
        <v>73.9</v>
      </c>
      <c r="F225" s="176">
        <v>73.9</v>
      </c>
      <c r="G225" s="58">
        <f t="shared" si="3"/>
        <v>100</v>
      </c>
    </row>
    <row r="226" spans="1:7" ht="57.75" customHeight="1">
      <c r="A226" s="23"/>
      <c r="B226" s="52"/>
      <c r="C226" s="133" t="s">
        <v>283</v>
      </c>
      <c r="D226" s="130" t="s">
        <v>97</v>
      </c>
      <c r="E226" s="176">
        <v>771.9</v>
      </c>
      <c r="F226" s="176">
        <v>771.9</v>
      </c>
      <c r="G226" s="58">
        <f t="shared" si="3"/>
        <v>100</v>
      </c>
    </row>
    <row r="227" spans="1:7" ht="39" customHeight="1">
      <c r="A227" s="23"/>
      <c r="B227" s="52"/>
      <c r="C227" s="133" t="s">
        <v>37</v>
      </c>
      <c r="D227" s="130" t="s">
        <v>98</v>
      </c>
      <c r="E227" s="176">
        <v>9563.2</v>
      </c>
      <c r="F227" s="176">
        <v>9563.2</v>
      </c>
      <c r="G227" s="58">
        <f t="shared" si="3"/>
        <v>100</v>
      </c>
    </row>
    <row r="228" spans="1:7" ht="69" customHeight="1">
      <c r="A228" s="23"/>
      <c r="B228" s="52"/>
      <c r="C228" s="135" t="s">
        <v>312</v>
      </c>
      <c r="D228" s="130" t="s">
        <v>99</v>
      </c>
      <c r="E228" s="176">
        <v>2070.2</v>
      </c>
      <c r="F228" s="176">
        <v>2070.1</v>
      </c>
      <c r="G228" s="58">
        <f t="shared" si="3"/>
        <v>99.99516954883586</v>
      </c>
    </row>
    <row r="229" spans="1:7" ht="39.75" customHeight="1">
      <c r="A229" s="23"/>
      <c r="B229" s="52"/>
      <c r="C229" s="135" t="s">
        <v>260</v>
      </c>
      <c r="D229" s="130" t="s">
        <v>100</v>
      </c>
      <c r="E229" s="176">
        <v>6562</v>
      </c>
      <c r="F229" s="176">
        <v>6562</v>
      </c>
      <c r="G229" s="58">
        <f t="shared" si="3"/>
        <v>100</v>
      </c>
    </row>
    <row r="230" spans="1:7" ht="55.5" customHeight="1">
      <c r="A230" s="23"/>
      <c r="B230" s="52"/>
      <c r="C230" s="135" t="s">
        <v>313</v>
      </c>
      <c r="D230" s="130" t="s">
        <v>101</v>
      </c>
      <c r="E230" s="176">
        <v>2500.5</v>
      </c>
      <c r="F230" s="176">
        <v>2500.5</v>
      </c>
      <c r="G230" s="58">
        <f t="shared" si="3"/>
        <v>100</v>
      </c>
    </row>
    <row r="231" spans="1:7" ht="51" customHeight="1">
      <c r="A231" s="23"/>
      <c r="B231" s="52"/>
      <c r="C231" s="120" t="s">
        <v>455</v>
      </c>
      <c r="D231" s="130" t="s">
        <v>103</v>
      </c>
      <c r="E231" s="176">
        <v>314886.9</v>
      </c>
      <c r="F231" s="176">
        <v>314886.9</v>
      </c>
      <c r="G231" s="58">
        <f t="shared" si="3"/>
        <v>100</v>
      </c>
    </row>
    <row r="232" spans="1:7" ht="49.5" customHeight="1">
      <c r="A232" s="23"/>
      <c r="B232" s="52"/>
      <c r="C232" s="120" t="s">
        <v>261</v>
      </c>
      <c r="D232" s="130" t="s">
        <v>104</v>
      </c>
      <c r="E232" s="176">
        <v>49.8</v>
      </c>
      <c r="F232" s="176">
        <v>49.8</v>
      </c>
      <c r="G232" s="58">
        <f t="shared" si="3"/>
        <v>100</v>
      </c>
    </row>
    <row r="233" spans="1:7" ht="39.75" customHeight="1">
      <c r="A233" s="23"/>
      <c r="B233" s="52"/>
      <c r="C233" s="194" t="s">
        <v>493</v>
      </c>
      <c r="D233" s="130" t="s">
        <v>492</v>
      </c>
      <c r="E233" s="176">
        <v>120104.7</v>
      </c>
      <c r="F233" s="176">
        <v>120104.6</v>
      </c>
      <c r="G233" s="58">
        <f t="shared" si="3"/>
        <v>99.99991673931163</v>
      </c>
    </row>
    <row r="234" spans="1:7" ht="91.5" customHeight="1">
      <c r="A234" s="23"/>
      <c r="B234" s="52"/>
      <c r="C234" s="194" t="s">
        <v>521</v>
      </c>
      <c r="D234" s="130" t="s">
        <v>522</v>
      </c>
      <c r="E234" s="176">
        <v>2149.7</v>
      </c>
      <c r="F234" s="176">
        <v>2149.7</v>
      </c>
      <c r="G234" s="58">
        <f t="shared" si="3"/>
        <v>100</v>
      </c>
    </row>
    <row r="235" spans="1:7" ht="18" customHeight="1">
      <c r="A235" s="23"/>
      <c r="B235" s="52"/>
      <c r="C235" s="224" t="s">
        <v>2</v>
      </c>
      <c r="D235" s="130" t="s">
        <v>105</v>
      </c>
      <c r="E235" s="178">
        <v>1130.4</v>
      </c>
      <c r="F235" s="178">
        <v>1130.4</v>
      </c>
      <c r="G235" s="58">
        <f t="shared" si="3"/>
        <v>100</v>
      </c>
    </row>
    <row r="236" spans="1:7" ht="18" customHeight="1">
      <c r="A236" s="23"/>
      <c r="B236" s="52"/>
      <c r="C236" s="225"/>
      <c r="D236" s="130" t="s">
        <v>106</v>
      </c>
      <c r="E236" s="178">
        <v>1829.3</v>
      </c>
      <c r="F236" s="178">
        <v>1805.3</v>
      </c>
      <c r="G236" s="58">
        <f t="shared" si="3"/>
        <v>98.68802274093915</v>
      </c>
    </row>
    <row r="237" spans="1:7" ht="17.25" customHeight="1">
      <c r="A237" s="23"/>
      <c r="B237" s="52"/>
      <c r="C237" s="226"/>
      <c r="D237" s="130" t="s">
        <v>107</v>
      </c>
      <c r="E237" s="178">
        <v>13000</v>
      </c>
      <c r="F237" s="178">
        <v>13000</v>
      </c>
      <c r="G237" s="58">
        <f t="shared" si="3"/>
        <v>100</v>
      </c>
    </row>
    <row r="238" spans="1:7" ht="18" customHeight="1">
      <c r="A238" s="23"/>
      <c r="B238" s="52"/>
      <c r="C238" s="224" t="s">
        <v>269</v>
      </c>
      <c r="D238" s="130" t="s">
        <v>108</v>
      </c>
      <c r="E238" s="178">
        <v>3209.1</v>
      </c>
      <c r="F238" s="178">
        <v>3191</v>
      </c>
      <c r="G238" s="58">
        <f t="shared" si="3"/>
        <v>99.43597893490387</v>
      </c>
    </row>
    <row r="239" spans="1:7" ht="18" customHeight="1">
      <c r="A239" s="23"/>
      <c r="B239" s="52"/>
      <c r="C239" s="225"/>
      <c r="D239" s="130" t="s">
        <v>489</v>
      </c>
      <c r="E239" s="178">
        <v>117.8</v>
      </c>
      <c r="F239" s="178">
        <v>117.8</v>
      </c>
      <c r="G239" s="58">
        <f t="shared" si="3"/>
        <v>100</v>
      </c>
    </row>
    <row r="240" spans="1:7" ht="18" customHeight="1">
      <c r="A240" s="23"/>
      <c r="B240" s="52"/>
      <c r="C240" s="227"/>
      <c r="D240" s="130" t="s">
        <v>109</v>
      </c>
      <c r="E240" s="178">
        <v>36906.4</v>
      </c>
      <c r="F240" s="178">
        <v>36696.5</v>
      </c>
      <c r="G240" s="58">
        <f t="shared" si="3"/>
        <v>99.43126395421932</v>
      </c>
    </row>
    <row r="241" spans="1:7" ht="38.25" customHeight="1">
      <c r="A241" s="23"/>
      <c r="B241" s="52"/>
      <c r="C241" s="120" t="s">
        <v>349</v>
      </c>
      <c r="D241" s="130" t="s">
        <v>456</v>
      </c>
      <c r="E241" s="178">
        <v>6.8</v>
      </c>
      <c r="F241" s="178">
        <v>0.8</v>
      </c>
      <c r="G241" s="58">
        <f t="shared" si="3"/>
        <v>11.764705882352942</v>
      </c>
    </row>
    <row r="242" spans="1:7" ht="27.75" customHeight="1">
      <c r="A242" s="23"/>
      <c r="B242" s="52"/>
      <c r="C242" s="120" t="s">
        <v>1</v>
      </c>
      <c r="D242" s="130" t="s">
        <v>110</v>
      </c>
      <c r="E242" s="178">
        <v>551.1</v>
      </c>
      <c r="F242" s="178">
        <v>551.1</v>
      </c>
      <c r="G242" s="58">
        <f t="shared" si="3"/>
        <v>100</v>
      </c>
    </row>
    <row r="243" spans="1:7" ht="64.5" customHeight="1">
      <c r="A243" s="23"/>
      <c r="B243" s="54"/>
      <c r="C243" s="145" t="s">
        <v>350</v>
      </c>
      <c r="D243" s="130" t="s">
        <v>544</v>
      </c>
      <c r="E243" s="178">
        <v>35858.3</v>
      </c>
      <c r="F243" s="178">
        <v>35776.5</v>
      </c>
      <c r="G243" s="58">
        <f t="shared" si="3"/>
        <v>99.77187987160573</v>
      </c>
    </row>
    <row r="244" spans="1:7" ht="44.25" customHeight="1">
      <c r="A244" s="23"/>
      <c r="B244" s="54"/>
      <c r="C244" s="137" t="s">
        <v>307</v>
      </c>
      <c r="D244" s="130" t="s">
        <v>112</v>
      </c>
      <c r="E244" s="178">
        <v>62.1</v>
      </c>
      <c r="F244" s="178">
        <v>62</v>
      </c>
      <c r="G244" s="58">
        <f t="shared" si="3"/>
        <v>99.8389694041868</v>
      </c>
    </row>
    <row r="245" spans="1:7" ht="39.75" customHeight="1">
      <c r="A245" s="23"/>
      <c r="B245" s="54"/>
      <c r="C245" s="137" t="s">
        <v>351</v>
      </c>
      <c r="D245" s="130" t="s">
        <v>113</v>
      </c>
      <c r="E245" s="178">
        <v>713.3</v>
      </c>
      <c r="F245" s="178">
        <v>713.3</v>
      </c>
      <c r="G245" s="58">
        <f t="shared" si="3"/>
        <v>100</v>
      </c>
    </row>
    <row r="246" spans="1:7" ht="38.25" customHeight="1">
      <c r="A246" s="23"/>
      <c r="B246" s="54"/>
      <c r="C246" s="137" t="s">
        <v>229</v>
      </c>
      <c r="D246" s="130" t="s">
        <v>457</v>
      </c>
      <c r="E246" s="178">
        <v>61050.3</v>
      </c>
      <c r="F246" s="178">
        <v>61050.3</v>
      </c>
      <c r="G246" s="58">
        <f t="shared" si="3"/>
        <v>100</v>
      </c>
    </row>
    <row r="247" spans="1:7" ht="18.75" customHeight="1">
      <c r="A247" s="23"/>
      <c r="B247" s="54" t="s">
        <v>126</v>
      </c>
      <c r="C247" s="12" t="s">
        <v>38</v>
      </c>
      <c r="D247" s="185" t="s">
        <v>459</v>
      </c>
      <c r="E247" s="180">
        <f>E248+E250+E249</f>
        <v>11674.4</v>
      </c>
      <c r="F247" s="180">
        <f>F248+F250+F249</f>
        <v>11231.8</v>
      </c>
      <c r="G247" s="88">
        <v>0</v>
      </c>
    </row>
    <row r="248" spans="1:7" ht="39" customHeight="1">
      <c r="A248" s="23"/>
      <c r="B248" s="54"/>
      <c r="C248" s="21" t="s">
        <v>495</v>
      </c>
      <c r="D248" s="51" t="s">
        <v>494</v>
      </c>
      <c r="E248" s="181">
        <v>9224.4</v>
      </c>
      <c r="F248" s="181">
        <v>8781.8</v>
      </c>
      <c r="G248" s="58">
        <f t="shared" si="3"/>
        <v>95.20185594727027</v>
      </c>
    </row>
    <row r="249" spans="1:7" ht="39.75" customHeight="1">
      <c r="A249" s="23"/>
      <c r="B249" s="54"/>
      <c r="C249" s="21" t="s">
        <v>525</v>
      </c>
      <c r="D249" s="51" t="s">
        <v>526</v>
      </c>
      <c r="E249" s="181">
        <v>1200</v>
      </c>
      <c r="F249" s="181">
        <v>1200</v>
      </c>
      <c r="G249" s="58">
        <f t="shared" si="3"/>
        <v>100</v>
      </c>
    </row>
    <row r="250" spans="1:7" ht="44.25" customHeight="1">
      <c r="A250" s="23"/>
      <c r="B250" s="54"/>
      <c r="C250" s="21" t="s">
        <v>458</v>
      </c>
      <c r="D250" s="51" t="s">
        <v>460</v>
      </c>
      <c r="E250" s="181">
        <v>1250</v>
      </c>
      <c r="F250" s="181">
        <v>1250</v>
      </c>
      <c r="G250" s="58">
        <f>F250/E250*100</f>
        <v>100</v>
      </c>
    </row>
    <row r="251" spans="1:7" ht="23.25" customHeight="1">
      <c r="A251" s="23"/>
      <c r="B251" s="54" t="s">
        <v>352</v>
      </c>
      <c r="C251" s="55" t="s">
        <v>314</v>
      </c>
      <c r="D251" s="193" t="s">
        <v>315</v>
      </c>
      <c r="E251" s="182">
        <f>E252</f>
        <v>68.5</v>
      </c>
      <c r="F251" s="182">
        <f>F252</f>
        <v>68.5</v>
      </c>
      <c r="G251" s="89">
        <f t="shared" si="3"/>
        <v>100</v>
      </c>
    </row>
    <row r="252" spans="1:7" ht="18" customHeight="1">
      <c r="A252" s="23"/>
      <c r="B252" s="52"/>
      <c r="C252" s="56" t="s">
        <v>316</v>
      </c>
      <c r="D252" s="51" t="s">
        <v>317</v>
      </c>
      <c r="E252" s="183">
        <v>68.5</v>
      </c>
      <c r="F252" s="183">
        <v>68.5</v>
      </c>
      <c r="G252" s="58">
        <f t="shared" si="3"/>
        <v>100</v>
      </c>
    </row>
    <row r="253" spans="1:7" ht="54.75" customHeight="1">
      <c r="A253" s="153"/>
      <c r="B253" s="149" t="s">
        <v>353</v>
      </c>
      <c r="C253" s="150" t="s">
        <v>157</v>
      </c>
      <c r="D253" s="151" t="s">
        <v>318</v>
      </c>
      <c r="E253" s="178">
        <v>0</v>
      </c>
      <c r="F253" s="178">
        <v>0</v>
      </c>
      <c r="G253" s="58">
        <v>0</v>
      </c>
    </row>
    <row r="254" spans="1:7" ht="42" customHeight="1">
      <c r="A254" s="153"/>
      <c r="B254" s="149" t="s">
        <v>320</v>
      </c>
      <c r="C254" s="150" t="s">
        <v>319</v>
      </c>
      <c r="D254" s="152" t="s">
        <v>230</v>
      </c>
      <c r="E254" s="178">
        <v>-551.2</v>
      </c>
      <c r="F254" s="178">
        <v>-551.2</v>
      </c>
      <c r="G254" s="58">
        <f>F254/E254*100</f>
        <v>100</v>
      </c>
    </row>
    <row r="255" spans="1:7" ht="30" customHeight="1">
      <c r="A255" s="23"/>
      <c r="B255" s="65"/>
      <c r="C255" s="159"/>
      <c r="E255" s="160"/>
      <c r="F255" s="148"/>
      <c r="G255" s="106"/>
    </row>
    <row r="256" spans="1:7" ht="30" customHeight="1">
      <c r="A256" s="23"/>
      <c r="B256" s="65"/>
      <c r="C256" s="159"/>
      <c r="E256" s="160"/>
      <c r="F256" s="148"/>
      <c r="G256" s="106"/>
    </row>
    <row r="257" spans="1:7" ht="30" customHeight="1">
      <c r="A257" s="23"/>
      <c r="B257" s="65"/>
      <c r="C257" s="159"/>
      <c r="E257" s="160"/>
      <c r="F257" s="148"/>
      <c r="G257" s="106"/>
    </row>
    <row r="258" spans="1:7" ht="30" customHeight="1">
      <c r="A258" s="23"/>
      <c r="B258" s="65"/>
      <c r="C258" s="159"/>
      <c r="E258" s="160"/>
      <c r="F258" s="148"/>
      <c r="G258" s="106"/>
    </row>
    <row r="259" spans="1:7" ht="30" customHeight="1">
      <c r="A259" s="23"/>
      <c r="B259" s="65"/>
      <c r="C259" s="159"/>
      <c r="E259" s="160"/>
      <c r="F259" s="148"/>
      <c r="G259" s="106"/>
    </row>
    <row r="260" spans="1:7" ht="30" customHeight="1">
      <c r="A260" s="23"/>
      <c r="B260" s="65"/>
      <c r="C260" s="159"/>
      <c r="E260" s="160"/>
      <c r="F260" s="148"/>
      <c r="G260" s="106"/>
    </row>
    <row r="261" spans="1:7" ht="30" customHeight="1">
      <c r="A261" s="23"/>
      <c r="B261" s="65"/>
      <c r="C261" s="159"/>
      <c r="E261" s="160"/>
      <c r="F261" s="148"/>
      <c r="G261" s="106"/>
    </row>
    <row r="262" spans="1:7" ht="30" customHeight="1">
      <c r="A262" s="23"/>
      <c r="B262" s="65"/>
      <c r="C262" s="159"/>
      <c r="E262" s="160"/>
      <c r="F262" s="148"/>
      <c r="G262" s="106"/>
    </row>
    <row r="263" spans="1:7" ht="30" customHeight="1">
      <c r="A263" s="23"/>
      <c r="B263" s="65"/>
      <c r="C263" s="159"/>
      <c r="E263" s="160"/>
      <c r="F263" s="148"/>
      <c r="G263" s="106"/>
    </row>
    <row r="264" spans="1:7" ht="30" customHeight="1">
      <c r="A264" s="23"/>
      <c r="B264" s="65"/>
      <c r="C264" s="159"/>
      <c r="E264" s="160"/>
      <c r="F264" s="148"/>
      <c r="G264" s="106"/>
    </row>
    <row r="265" spans="1:7" ht="30" customHeight="1">
      <c r="A265" s="23"/>
      <c r="B265" s="65"/>
      <c r="C265" s="159"/>
      <c r="E265" s="160"/>
      <c r="F265" s="148"/>
      <c r="G265" s="106"/>
    </row>
    <row r="266" spans="1:7" ht="30" customHeight="1">
      <c r="A266" s="23"/>
      <c r="B266" s="65"/>
      <c r="C266" s="159"/>
      <c r="E266" s="160"/>
      <c r="F266" s="148"/>
      <c r="G266" s="106"/>
    </row>
    <row r="267" spans="1:7" ht="30" customHeight="1">
      <c r="A267" s="23"/>
      <c r="B267" s="65"/>
      <c r="C267" s="159"/>
      <c r="E267" s="160"/>
      <c r="F267" s="148"/>
      <c r="G267" s="106"/>
    </row>
    <row r="268" spans="1:7" ht="30" customHeight="1">
      <c r="A268" s="23"/>
      <c r="B268" s="65"/>
      <c r="C268" s="159"/>
      <c r="E268" s="160"/>
      <c r="F268" s="148"/>
      <c r="G268" s="106"/>
    </row>
    <row r="269" spans="1:7" ht="30" customHeight="1">
      <c r="A269" s="23"/>
      <c r="B269" s="65"/>
      <c r="C269" s="159"/>
      <c r="E269" s="160"/>
      <c r="F269" s="148"/>
      <c r="G269" s="106"/>
    </row>
    <row r="270" spans="1:7" ht="30" customHeight="1">
      <c r="A270" s="23"/>
      <c r="B270" s="65"/>
      <c r="C270" s="159"/>
      <c r="E270" s="160"/>
      <c r="F270" s="148"/>
      <c r="G270" s="106"/>
    </row>
    <row r="271" spans="1:7" ht="30" customHeight="1">
      <c r="A271" s="23"/>
      <c r="B271" s="65"/>
      <c r="C271" s="159"/>
      <c r="E271" s="160"/>
      <c r="F271" s="148"/>
      <c r="G271" s="106"/>
    </row>
    <row r="272" spans="1:7" ht="30" customHeight="1">
      <c r="A272" s="23"/>
      <c r="B272" s="65"/>
      <c r="C272" s="159"/>
      <c r="E272" s="160"/>
      <c r="F272" s="148"/>
      <c r="G272" s="106"/>
    </row>
    <row r="273" spans="1:7" ht="30" customHeight="1">
      <c r="A273" s="23"/>
      <c r="B273" s="65"/>
      <c r="C273" s="159"/>
      <c r="E273" s="160"/>
      <c r="F273" s="148"/>
      <c r="G273" s="106"/>
    </row>
    <row r="274" spans="1:7" ht="30" customHeight="1">
      <c r="A274" s="23"/>
      <c r="B274" s="65"/>
      <c r="C274" s="159"/>
      <c r="E274" s="160"/>
      <c r="F274" s="148"/>
      <c r="G274" s="106"/>
    </row>
    <row r="275" spans="1:7" ht="30" customHeight="1">
      <c r="A275" s="23"/>
      <c r="B275" s="65"/>
      <c r="C275" s="159"/>
      <c r="E275" s="160"/>
      <c r="F275" s="148"/>
      <c r="G275" s="106"/>
    </row>
    <row r="276" spans="1:7" ht="36.75" customHeight="1">
      <c r="A276" s="23"/>
      <c r="B276" s="65"/>
      <c r="C276" s="159"/>
      <c r="E276" s="160"/>
      <c r="F276" s="148"/>
      <c r="G276" s="106"/>
    </row>
    <row r="277" spans="1:7" ht="36.75" customHeight="1">
      <c r="A277" s="23"/>
      <c r="B277" s="65"/>
      <c r="C277" s="159"/>
      <c r="E277" s="160"/>
      <c r="F277" s="148"/>
      <c r="G277" s="106"/>
    </row>
    <row r="278" spans="1:7" ht="36.75" customHeight="1">
      <c r="A278" s="23"/>
      <c r="B278" s="65"/>
      <c r="C278" s="159"/>
      <c r="E278" s="160"/>
      <c r="F278" s="148"/>
      <c r="G278" s="106"/>
    </row>
    <row r="279" spans="1:7" ht="36.75" customHeight="1">
      <c r="A279" s="23"/>
      <c r="B279" s="65"/>
      <c r="C279" s="159"/>
      <c r="E279" s="160"/>
      <c r="F279" s="148"/>
      <c r="G279" s="106"/>
    </row>
    <row r="280" spans="1:7" ht="33.75" customHeight="1">
      <c r="A280" s="23"/>
      <c r="B280" s="65"/>
      <c r="C280" s="159"/>
      <c r="E280" s="160"/>
      <c r="F280" s="148"/>
      <c r="G280" s="106"/>
    </row>
    <row r="281" spans="1:7" ht="41.25" customHeight="1">
      <c r="A281" s="23"/>
      <c r="B281" s="65"/>
      <c r="C281" s="159"/>
      <c r="E281" s="160"/>
      <c r="F281" s="148"/>
      <c r="G281" s="106"/>
    </row>
    <row r="282" spans="1:7" ht="39" customHeight="1">
      <c r="A282" s="23"/>
      <c r="B282" s="65"/>
      <c r="C282" s="159"/>
      <c r="E282" s="160"/>
      <c r="F282" s="148"/>
      <c r="G282" s="106"/>
    </row>
    <row r="283" spans="1:7" ht="48" customHeight="1">
      <c r="A283" s="23"/>
      <c r="B283" s="65"/>
      <c r="C283" s="159"/>
      <c r="E283" s="160"/>
      <c r="F283" s="148"/>
      <c r="G283" s="106"/>
    </row>
    <row r="284" spans="3:9" ht="29.25" customHeight="1">
      <c r="C284" s="4"/>
      <c r="D284" s="5"/>
      <c r="E284"/>
      <c r="F284" s="228" t="s">
        <v>257</v>
      </c>
      <c r="G284" s="228"/>
      <c r="H284" s="112"/>
      <c r="I284" s="112"/>
    </row>
    <row r="285" spans="3:9" ht="36" customHeight="1">
      <c r="C285" s="4"/>
      <c r="D285" s="230" t="s">
        <v>552</v>
      </c>
      <c r="E285" s="230"/>
      <c r="F285" s="230"/>
      <c r="G285" s="230"/>
      <c r="H285" s="112"/>
      <c r="I285" s="112"/>
    </row>
    <row r="286" spans="3:9" ht="24" customHeight="1">
      <c r="C286" s="232" t="s">
        <v>481</v>
      </c>
      <c r="D286" s="232"/>
      <c r="E286" s="232"/>
      <c r="F286" s="232"/>
      <c r="G286" s="232"/>
      <c r="H286" s="112"/>
      <c r="I286" s="112"/>
    </row>
    <row r="287" spans="3:9" ht="18.75" customHeight="1">
      <c r="C287" s="232" t="s">
        <v>479</v>
      </c>
      <c r="D287" s="232"/>
      <c r="E287" s="232"/>
      <c r="F287" s="232"/>
      <c r="G287" s="232"/>
      <c r="H287" s="112"/>
      <c r="I287" s="112"/>
    </row>
    <row r="288" spans="3:9" ht="18.75" customHeight="1">
      <c r="C288" s="232" t="s">
        <v>480</v>
      </c>
      <c r="D288" s="232"/>
      <c r="E288" s="232"/>
      <c r="F288" s="232"/>
      <c r="G288" s="232"/>
      <c r="H288" s="112"/>
      <c r="I288" s="112"/>
    </row>
    <row r="289" spans="3:9" ht="21.75" customHeight="1">
      <c r="C289" s="237"/>
      <c r="D289" s="237"/>
      <c r="E289" s="237"/>
      <c r="F289" s="237"/>
      <c r="G289" s="237"/>
      <c r="H289" s="112"/>
      <c r="I289" s="112"/>
    </row>
    <row r="290" spans="3:9" ht="51" customHeight="1">
      <c r="C290" s="14" t="s">
        <v>36</v>
      </c>
      <c r="D290" s="18" t="s">
        <v>160</v>
      </c>
      <c r="E290" s="156" t="s">
        <v>461</v>
      </c>
      <c r="F290" s="18" t="s">
        <v>535</v>
      </c>
      <c r="G290" s="157" t="s">
        <v>356</v>
      </c>
      <c r="H290" s="112"/>
      <c r="I290" s="112"/>
    </row>
    <row r="291" spans="3:9" ht="18.75" customHeight="1">
      <c r="C291" s="117" t="s">
        <v>55</v>
      </c>
      <c r="D291" s="118"/>
      <c r="E291" s="115">
        <f>E292</f>
        <v>55275.89999999991</v>
      </c>
      <c r="F291" s="116">
        <f>F292</f>
        <v>57080.799999999814</v>
      </c>
      <c r="G291" s="154">
        <f>F291/E291*100</f>
        <v>103.26525664891916</v>
      </c>
      <c r="H291" s="112"/>
      <c r="I291" s="112"/>
    </row>
    <row r="292" spans="3:9" ht="29.25" customHeight="1">
      <c r="C292" s="19" t="s">
        <v>465</v>
      </c>
      <c r="D292" s="40" t="s">
        <v>143</v>
      </c>
      <c r="E292" s="90">
        <f>E293+E298+E311+E303</f>
        <v>55275.89999999991</v>
      </c>
      <c r="F292" s="90">
        <f>F293+F298+F311+F303</f>
        <v>57080.799999999814</v>
      </c>
      <c r="G292" s="158">
        <f aca="true" t="shared" si="4" ref="G292:G316">F292/E292*100</f>
        <v>103.26525664891916</v>
      </c>
      <c r="H292" s="112"/>
      <c r="I292" s="112"/>
    </row>
    <row r="293" spans="3:9" ht="27.75" customHeight="1">
      <c r="C293" s="7" t="s">
        <v>56</v>
      </c>
      <c r="D293" s="40" t="s">
        <v>144</v>
      </c>
      <c r="E293" s="90">
        <f>E294+E296</f>
        <v>25000</v>
      </c>
      <c r="F293" s="119">
        <f>F294+F296</f>
        <v>25000</v>
      </c>
      <c r="G293" s="158">
        <f t="shared" si="4"/>
        <v>100</v>
      </c>
      <c r="H293" s="112"/>
      <c r="I293" s="112"/>
    </row>
    <row r="294" spans="3:9" ht="30.75" customHeight="1">
      <c r="C294" s="7" t="s">
        <v>57</v>
      </c>
      <c r="D294" s="40" t="s">
        <v>135</v>
      </c>
      <c r="E294" s="90">
        <f>E295</f>
        <v>326000</v>
      </c>
      <c r="F294" s="90">
        <f>F295</f>
        <v>326000</v>
      </c>
      <c r="G294" s="158">
        <f t="shared" si="4"/>
        <v>100</v>
      </c>
      <c r="H294" s="112"/>
      <c r="I294" s="112"/>
    </row>
    <row r="295" spans="3:9" ht="27.75" customHeight="1">
      <c r="C295" s="7" t="s">
        <v>114</v>
      </c>
      <c r="D295" s="40" t="s">
        <v>145</v>
      </c>
      <c r="E295" s="90">
        <v>326000</v>
      </c>
      <c r="F295" s="90">
        <v>326000</v>
      </c>
      <c r="G295" s="158">
        <f t="shared" si="4"/>
        <v>100</v>
      </c>
      <c r="H295" s="112"/>
      <c r="I295" s="112"/>
    </row>
    <row r="296" spans="3:9" ht="28.5" customHeight="1">
      <c r="C296" s="7" t="s">
        <v>115</v>
      </c>
      <c r="D296" s="40" t="s">
        <v>136</v>
      </c>
      <c r="E296" s="90">
        <f>E297</f>
        <v>-301000</v>
      </c>
      <c r="F296" s="90">
        <f>F297</f>
        <v>-301000</v>
      </c>
      <c r="G296" s="158">
        <f t="shared" si="4"/>
        <v>100</v>
      </c>
      <c r="H296" s="112"/>
      <c r="I296" s="112"/>
    </row>
    <row r="297" spans="3:9" ht="28.5" customHeight="1">
      <c r="C297" s="7" t="s">
        <v>116</v>
      </c>
      <c r="D297" s="40" t="s">
        <v>146</v>
      </c>
      <c r="E297" s="90">
        <v>-301000</v>
      </c>
      <c r="F297" s="90">
        <v>-301000</v>
      </c>
      <c r="G297" s="158">
        <f t="shared" si="4"/>
        <v>100</v>
      </c>
      <c r="H297" s="112"/>
      <c r="I297" s="112"/>
    </row>
    <row r="298" spans="3:9" ht="28.5" customHeight="1">
      <c r="C298" s="7" t="s">
        <v>473</v>
      </c>
      <c r="D298" s="40" t="s">
        <v>137</v>
      </c>
      <c r="E298" s="90">
        <f>E299+E301</f>
        <v>-26715.5</v>
      </c>
      <c r="F298" s="90">
        <f>F299+F301</f>
        <v>-26715.5</v>
      </c>
      <c r="G298" s="158">
        <f t="shared" si="4"/>
        <v>100</v>
      </c>
      <c r="H298" s="112"/>
      <c r="I298" s="112"/>
    </row>
    <row r="299" spans="3:9" ht="37.5" customHeight="1">
      <c r="C299" s="7" t="s">
        <v>474</v>
      </c>
      <c r="D299" s="40" t="s">
        <v>138</v>
      </c>
      <c r="E299" s="90">
        <f>E300</f>
        <v>0</v>
      </c>
      <c r="F299" s="90">
        <f>F300</f>
        <v>0</v>
      </c>
      <c r="G299" s="158">
        <v>0</v>
      </c>
      <c r="H299" s="112"/>
      <c r="I299" s="112"/>
    </row>
    <row r="300" spans="3:9" ht="38.25" customHeight="1">
      <c r="C300" s="7" t="s">
        <v>475</v>
      </c>
      <c r="D300" s="40" t="s">
        <v>147</v>
      </c>
      <c r="E300" s="90">
        <v>0</v>
      </c>
      <c r="F300" s="90">
        <v>0</v>
      </c>
      <c r="G300" s="158">
        <v>0</v>
      </c>
      <c r="H300" s="112"/>
      <c r="I300" s="112"/>
    </row>
    <row r="301" spans="3:9" ht="28.5" customHeight="1">
      <c r="C301" s="7" t="s">
        <v>476</v>
      </c>
      <c r="D301" s="40" t="s">
        <v>148</v>
      </c>
      <c r="E301" s="90">
        <f>E302</f>
        <v>-26715.5</v>
      </c>
      <c r="F301" s="90">
        <f>F302</f>
        <v>-26715.5</v>
      </c>
      <c r="G301" s="158">
        <f t="shared" si="4"/>
        <v>100</v>
      </c>
      <c r="H301" s="112"/>
      <c r="I301" s="112"/>
    </row>
    <row r="302" spans="3:9" ht="40.5" customHeight="1">
      <c r="C302" s="7" t="s">
        <v>477</v>
      </c>
      <c r="D302" s="40" t="s">
        <v>140</v>
      </c>
      <c r="E302" s="90">
        <v>-26715.5</v>
      </c>
      <c r="F302" s="90">
        <v>-26715.5</v>
      </c>
      <c r="G302" s="158">
        <f t="shared" si="4"/>
        <v>100</v>
      </c>
      <c r="H302" s="112"/>
      <c r="I302" s="112"/>
    </row>
    <row r="303" spans="3:9" ht="33" customHeight="1">
      <c r="C303" s="25" t="s">
        <v>265</v>
      </c>
      <c r="D303" s="45" t="s">
        <v>149</v>
      </c>
      <c r="E303" s="90">
        <f>E304</f>
        <v>55960.5</v>
      </c>
      <c r="F303" s="90">
        <f>F307+F304</f>
        <v>60960.5</v>
      </c>
      <c r="G303" s="158">
        <f t="shared" si="4"/>
        <v>108.93487370556016</v>
      </c>
      <c r="H303" s="112"/>
      <c r="I303" s="112"/>
    </row>
    <row r="304" spans="3:9" ht="36" customHeight="1">
      <c r="C304" s="22" t="s">
        <v>546</v>
      </c>
      <c r="D304" s="45" t="s">
        <v>549</v>
      </c>
      <c r="E304" s="90">
        <f>E305</f>
        <v>55960.5</v>
      </c>
      <c r="F304" s="90">
        <f>F305</f>
        <v>55960.5</v>
      </c>
      <c r="G304" s="158">
        <f t="shared" si="4"/>
        <v>100</v>
      </c>
      <c r="H304" s="112"/>
      <c r="I304" s="112"/>
    </row>
    <row r="305" spans="3:9" ht="35.25" customHeight="1">
      <c r="C305" s="22" t="s">
        <v>547</v>
      </c>
      <c r="D305" s="45" t="s">
        <v>549</v>
      </c>
      <c r="E305" s="90">
        <f>E306</f>
        <v>55960.5</v>
      </c>
      <c r="F305" s="90">
        <f>F306</f>
        <v>55960.5</v>
      </c>
      <c r="G305" s="158">
        <f t="shared" si="4"/>
        <v>100</v>
      </c>
      <c r="H305" s="112"/>
      <c r="I305" s="112"/>
    </row>
    <row r="306" spans="3:9" ht="33" customHeight="1">
      <c r="C306" s="25" t="s">
        <v>545</v>
      </c>
      <c r="D306" s="45" t="s">
        <v>548</v>
      </c>
      <c r="E306" s="90">
        <v>55960.5</v>
      </c>
      <c r="F306" s="90">
        <v>55960.5</v>
      </c>
      <c r="G306" s="158">
        <f t="shared" si="4"/>
        <v>100</v>
      </c>
      <c r="H306" s="112"/>
      <c r="I306" s="112"/>
    </row>
    <row r="307" spans="3:9" ht="33.75" customHeight="1">
      <c r="C307" s="25" t="s">
        <v>266</v>
      </c>
      <c r="D307" s="45" t="s">
        <v>150</v>
      </c>
      <c r="E307" s="90">
        <f aca="true" t="shared" si="5" ref="E307:F309">E308</f>
        <v>0</v>
      </c>
      <c r="F307" s="90">
        <f t="shared" si="5"/>
        <v>5000</v>
      </c>
      <c r="G307" s="158">
        <v>0</v>
      </c>
      <c r="H307" s="112"/>
      <c r="I307" s="112"/>
    </row>
    <row r="308" spans="3:9" ht="57" customHeight="1">
      <c r="C308" s="25" t="s">
        <v>264</v>
      </c>
      <c r="D308" s="45" t="s">
        <v>151</v>
      </c>
      <c r="E308" s="90">
        <f t="shared" si="5"/>
        <v>0</v>
      </c>
      <c r="F308" s="90">
        <f t="shared" si="5"/>
        <v>5000</v>
      </c>
      <c r="G308" s="158">
        <v>0</v>
      </c>
      <c r="H308" s="112"/>
      <c r="I308" s="112"/>
    </row>
    <row r="309" spans="3:9" ht="54" customHeight="1">
      <c r="C309" s="25" t="s">
        <v>263</v>
      </c>
      <c r="D309" s="45" t="s">
        <v>152</v>
      </c>
      <c r="E309" s="90">
        <f t="shared" si="5"/>
        <v>0</v>
      </c>
      <c r="F309" s="90">
        <f t="shared" si="5"/>
        <v>5000</v>
      </c>
      <c r="G309" s="158">
        <v>0</v>
      </c>
      <c r="H309" s="112"/>
      <c r="I309" s="112"/>
    </row>
    <row r="310" spans="3:9" ht="35.25" customHeight="1">
      <c r="C310" s="25" t="s">
        <v>267</v>
      </c>
      <c r="D310" s="45" t="s">
        <v>153</v>
      </c>
      <c r="E310" s="90">
        <v>0</v>
      </c>
      <c r="F310" s="90">
        <v>5000</v>
      </c>
      <c r="G310" s="158">
        <v>0</v>
      </c>
      <c r="H310" s="112"/>
      <c r="I310" s="112"/>
    </row>
    <row r="311" spans="3:9" ht="26.25" customHeight="1">
      <c r="C311" s="25" t="s">
        <v>50</v>
      </c>
      <c r="D311" s="46" t="s">
        <v>244</v>
      </c>
      <c r="E311" s="90">
        <f>E315+E312</f>
        <v>1030.8999999999069</v>
      </c>
      <c r="F311" s="90">
        <f>F315+F312</f>
        <v>-2164.2000000001863</v>
      </c>
      <c r="G311" s="158">
        <f t="shared" si="4"/>
        <v>-209.93306819287824</v>
      </c>
      <c r="H311" s="112"/>
      <c r="I311" s="112"/>
    </row>
    <row r="312" spans="3:9" ht="27.75" customHeight="1">
      <c r="C312" s="7" t="s">
        <v>166</v>
      </c>
      <c r="D312" s="40" t="s">
        <v>466</v>
      </c>
      <c r="E312" s="90">
        <v>-2561692.4</v>
      </c>
      <c r="F312" s="90">
        <v>-2554032.5</v>
      </c>
      <c r="G312" s="158">
        <f t="shared" si="4"/>
        <v>99.70098283462917</v>
      </c>
      <c r="H312" s="112"/>
      <c r="I312" s="112"/>
    </row>
    <row r="313" spans="3:9" ht="27" customHeight="1" hidden="1">
      <c r="C313" s="15" t="s">
        <v>162</v>
      </c>
      <c r="D313" s="43" t="s">
        <v>163</v>
      </c>
      <c r="E313" s="91"/>
      <c r="F313" s="91"/>
      <c r="G313" s="158" t="e">
        <f t="shared" si="4"/>
        <v>#DIV/0!</v>
      </c>
      <c r="H313" s="112"/>
      <c r="I313" s="112"/>
    </row>
    <row r="314" spans="3:9" ht="33" customHeight="1" hidden="1">
      <c r="C314" s="15" t="s">
        <v>164</v>
      </c>
      <c r="D314" s="43" t="s">
        <v>165</v>
      </c>
      <c r="E314" s="91"/>
      <c r="F314" s="91"/>
      <c r="G314" s="158" t="e">
        <f t="shared" si="4"/>
        <v>#DIV/0!</v>
      </c>
      <c r="H314" s="112"/>
      <c r="I314" s="112"/>
    </row>
    <row r="315" spans="3:9" ht="27" customHeight="1">
      <c r="C315" s="7" t="s">
        <v>161</v>
      </c>
      <c r="D315" s="44" t="s">
        <v>467</v>
      </c>
      <c r="E315" s="90">
        <v>2562723.3</v>
      </c>
      <c r="F315" s="90">
        <v>2551868.3</v>
      </c>
      <c r="G315" s="158">
        <f t="shared" si="4"/>
        <v>99.57642715466004</v>
      </c>
      <c r="H315" s="112"/>
      <c r="I315" s="112"/>
    </row>
    <row r="316" spans="3:9" ht="19.5" customHeight="1">
      <c r="C316" s="17" t="s">
        <v>190</v>
      </c>
      <c r="D316" s="47"/>
      <c r="E316" s="115">
        <f>E292</f>
        <v>55275.89999999991</v>
      </c>
      <c r="F316" s="115">
        <f>F292</f>
        <v>57080.799999999814</v>
      </c>
      <c r="G316" s="155">
        <f t="shared" si="4"/>
        <v>103.26525664891916</v>
      </c>
      <c r="H316" s="112"/>
      <c r="I316" s="112"/>
    </row>
    <row r="317" spans="3:9" ht="18.75" customHeight="1">
      <c r="C317" s="159"/>
      <c r="E317" s="160"/>
      <c r="F317" s="148"/>
      <c r="G317" s="62"/>
      <c r="H317" s="112"/>
      <c r="I317" s="112"/>
    </row>
    <row r="318" spans="3:9" ht="21" customHeight="1">
      <c r="C318" s="159"/>
      <c r="E318" s="160"/>
      <c r="F318" s="148"/>
      <c r="G318" s="62"/>
      <c r="H318" s="112"/>
      <c r="I318" s="112"/>
    </row>
    <row r="319" spans="3:9" ht="21" customHeight="1">
      <c r="C319" s="159"/>
      <c r="E319" s="160"/>
      <c r="F319" s="148"/>
      <c r="G319" s="62"/>
      <c r="H319" s="112"/>
      <c r="I319" s="112"/>
    </row>
    <row r="320" spans="3:9" ht="21" customHeight="1">
      <c r="C320" s="159"/>
      <c r="E320" s="160"/>
      <c r="F320" s="148"/>
      <c r="G320" s="62"/>
      <c r="H320" s="112"/>
      <c r="I320" s="112"/>
    </row>
    <row r="321" spans="7:9" ht="36.75" customHeight="1">
      <c r="G321" s="62"/>
      <c r="H321" s="112"/>
      <c r="I321" s="112"/>
    </row>
    <row r="322" spans="7:9" ht="47.25" customHeight="1">
      <c r="G322" s="62"/>
      <c r="H322" s="112"/>
      <c r="I322" s="112"/>
    </row>
    <row r="323" spans="3:9" ht="20.25" customHeight="1">
      <c r="C323" s="16"/>
      <c r="D323" s="35"/>
      <c r="E323" s="92"/>
      <c r="F323" s="93"/>
      <c r="G323" s="62"/>
      <c r="H323" s="112"/>
      <c r="I323" s="112"/>
    </row>
    <row r="324" spans="3:9" ht="7.5" customHeight="1" hidden="1">
      <c r="C324" s="16"/>
      <c r="D324" s="35"/>
      <c r="E324" s="92"/>
      <c r="F324" s="93"/>
      <c r="G324" s="62"/>
      <c r="H324" s="112"/>
      <c r="I324" s="112"/>
    </row>
    <row r="325" spans="3:9" ht="84.75" customHeight="1" hidden="1">
      <c r="C325" s="16"/>
      <c r="D325" s="35"/>
      <c r="E325" s="92"/>
      <c r="F325" s="93"/>
      <c r="G325" s="62"/>
      <c r="H325" s="112"/>
      <c r="I325" s="112"/>
    </row>
    <row r="326" spans="3:9" ht="30" customHeight="1" hidden="1">
      <c r="C326" s="16"/>
      <c r="D326" s="35"/>
      <c r="E326" s="92"/>
      <c r="F326" s="93"/>
      <c r="G326" s="62"/>
      <c r="H326" s="112"/>
      <c r="I326" s="112"/>
    </row>
    <row r="327" spans="3:9" ht="61.5" customHeight="1" hidden="1">
      <c r="C327" s="16"/>
      <c r="D327" s="35"/>
      <c r="E327" s="92"/>
      <c r="F327" s="93"/>
      <c r="G327" s="62"/>
      <c r="H327" s="112"/>
      <c r="I327" s="112"/>
    </row>
    <row r="328" spans="5:9" ht="43.5" customHeight="1" hidden="1">
      <c r="E328" s="71"/>
      <c r="F328" s="238"/>
      <c r="G328" s="238"/>
      <c r="H328" s="112"/>
      <c r="I328" s="112"/>
    </row>
    <row r="329" spans="5:9" ht="12.75" customHeight="1" hidden="1">
      <c r="E329" s="94"/>
      <c r="F329" s="239"/>
      <c r="G329" s="239"/>
      <c r="H329" s="113"/>
      <c r="I329" s="113"/>
    </row>
    <row r="330" spans="5:9" ht="27" customHeight="1">
      <c r="E330" s="239"/>
      <c r="F330" s="231"/>
      <c r="G330" s="231"/>
      <c r="H330" s="61"/>
      <c r="I330" s="112"/>
    </row>
    <row r="331" spans="5:9" ht="18.75" customHeight="1">
      <c r="E331"/>
      <c r="F331" s="228" t="s">
        <v>258</v>
      </c>
      <c r="G331" s="229"/>
      <c r="H331" s="112"/>
      <c r="I331" s="112"/>
    </row>
    <row r="332" spans="4:9" ht="30" customHeight="1">
      <c r="D332" s="230" t="s">
        <v>553</v>
      </c>
      <c r="E332" s="208"/>
      <c r="F332" s="208"/>
      <c r="G332" s="208"/>
      <c r="H332" s="112"/>
      <c r="I332" s="112"/>
    </row>
    <row r="333" spans="5:9" ht="12.75">
      <c r="E333" s="71"/>
      <c r="F333" s="65"/>
      <c r="G333" s="65"/>
      <c r="H333" s="112"/>
      <c r="I333" s="112"/>
    </row>
    <row r="334" spans="3:9" ht="21" customHeight="1">
      <c r="C334" s="235" t="s">
        <v>481</v>
      </c>
      <c r="D334" s="235"/>
      <c r="E334" s="235"/>
      <c r="F334" s="235"/>
      <c r="G334" s="235"/>
      <c r="H334" s="112"/>
      <c r="I334" s="112"/>
    </row>
    <row r="335" spans="3:9" ht="19.5" customHeight="1">
      <c r="C335" s="232" t="s">
        <v>482</v>
      </c>
      <c r="D335" s="236"/>
      <c r="E335" s="236"/>
      <c r="F335" s="236"/>
      <c r="G335" s="236"/>
      <c r="H335" s="13"/>
      <c r="I335" s="112"/>
    </row>
    <row r="336" spans="7:9" ht="19.5" customHeight="1">
      <c r="G336" s="62"/>
      <c r="H336" s="112"/>
      <c r="I336" s="112"/>
    </row>
    <row r="337" spans="3:9" ht="60" customHeight="1">
      <c r="C337" s="14" t="s">
        <v>6</v>
      </c>
      <c r="D337" s="18" t="s">
        <v>160</v>
      </c>
      <c r="E337" s="156" t="s">
        <v>461</v>
      </c>
      <c r="F337" s="18" t="s">
        <v>535</v>
      </c>
      <c r="G337" s="157" t="s">
        <v>356</v>
      </c>
      <c r="H337" s="112"/>
      <c r="I337" s="112"/>
    </row>
    <row r="338" spans="3:9" ht="16.5" customHeight="1">
      <c r="C338" s="7" t="s">
        <v>56</v>
      </c>
      <c r="D338" s="40" t="s">
        <v>130</v>
      </c>
      <c r="E338" s="95">
        <f>E339+E341</f>
        <v>25000</v>
      </c>
      <c r="F338" s="95">
        <f>F339+F341</f>
        <v>25000</v>
      </c>
      <c r="G338" s="158">
        <f aca="true" t="shared" si="6" ref="G338:G359">F338/E338*100</f>
        <v>100</v>
      </c>
      <c r="H338" s="112"/>
      <c r="I338" s="112"/>
    </row>
    <row r="339" spans="3:9" ht="25.5">
      <c r="C339" s="7" t="s">
        <v>57</v>
      </c>
      <c r="D339" s="40" t="s">
        <v>135</v>
      </c>
      <c r="E339" s="95">
        <f>E340</f>
        <v>326000</v>
      </c>
      <c r="F339" s="96">
        <f>F340</f>
        <v>326000</v>
      </c>
      <c r="G339" s="158">
        <f t="shared" si="6"/>
        <v>100</v>
      </c>
      <c r="H339" s="112"/>
      <c r="I339" s="112"/>
    </row>
    <row r="340" spans="3:9" ht="25.5">
      <c r="C340" s="7" t="s">
        <v>114</v>
      </c>
      <c r="D340" s="40" t="s">
        <v>468</v>
      </c>
      <c r="E340" s="95">
        <v>326000</v>
      </c>
      <c r="F340" s="96">
        <v>326000</v>
      </c>
      <c r="G340" s="158">
        <f t="shared" si="6"/>
        <v>100</v>
      </c>
      <c r="H340" s="112"/>
      <c r="I340" s="112"/>
    </row>
    <row r="341" spans="3:9" ht="25.5">
      <c r="C341" s="7" t="s">
        <v>115</v>
      </c>
      <c r="D341" s="40" t="s">
        <v>136</v>
      </c>
      <c r="E341" s="95">
        <f>E342</f>
        <v>-301000</v>
      </c>
      <c r="F341" s="96">
        <f>F342</f>
        <v>-301000</v>
      </c>
      <c r="G341" s="158">
        <f t="shared" si="6"/>
        <v>100</v>
      </c>
      <c r="H341" s="112"/>
      <c r="I341" s="112"/>
    </row>
    <row r="342" spans="3:9" ht="24.75" customHeight="1">
      <c r="C342" s="7" t="s">
        <v>116</v>
      </c>
      <c r="D342" s="40" t="s">
        <v>469</v>
      </c>
      <c r="E342" s="95">
        <v>-301000</v>
      </c>
      <c r="F342" s="96">
        <v>-301000</v>
      </c>
      <c r="G342" s="158">
        <f t="shared" si="6"/>
        <v>100</v>
      </c>
      <c r="H342" s="112"/>
      <c r="I342" s="112"/>
    </row>
    <row r="343" spans="3:9" ht="25.5">
      <c r="C343" s="7" t="s">
        <v>473</v>
      </c>
      <c r="D343" s="40" t="s">
        <v>137</v>
      </c>
      <c r="E343" s="97">
        <f>E344+E346</f>
        <v>-26715.5</v>
      </c>
      <c r="F343" s="98">
        <f>F344+F346</f>
        <v>-26715.5</v>
      </c>
      <c r="G343" s="158">
        <f t="shared" si="6"/>
        <v>100</v>
      </c>
      <c r="H343" s="112"/>
      <c r="I343" s="112"/>
    </row>
    <row r="344" spans="3:9" ht="25.5">
      <c r="C344" s="7" t="s">
        <v>474</v>
      </c>
      <c r="D344" s="40" t="s">
        <v>138</v>
      </c>
      <c r="E344" s="97">
        <f>E345</f>
        <v>0</v>
      </c>
      <c r="F344" s="98">
        <f>F345</f>
        <v>0</v>
      </c>
      <c r="G344" s="158">
        <v>0</v>
      </c>
      <c r="H344" s="112"/>
      <c r="I344" s="112"/>
    </row>
    <row r="345" spans="3:9" ht="38.25">
      <c r="C345" s="7" t="s">
        <v>475</v>
      </c>
      <c r="D345" s="40" t="s">
        <v>470</v>
      </c>
      <c r="E345" s="97">
        <v>0</v>
      </c>
      <c r="F345" s="96">
        <v>0</v>
      </c>
      <c r="G345" s="158">
        <v>0</v>
      </c>
      <c r="H345" s="112"/>
      <c r="I345" s="112"/>
    </row>
    <row r="346" spans="3:9" ht="30.75" customHeight="1">
      <c r="C346" s="7" t="s">
        <v>476</v>
      </c>
      <c r="D346" s="40" t="s">
        <v>139</v>
      </c>
      <c r="E346" s="95">
        <f>E347</f>
        <v>-26715.5</v>
      </c>
      <c r="F346" s="96">
        <f>F347</f>
        <v>-26715.5</v>
      </c>
      <c r="G346" s="158">
        <f t="shared" si="6"/>
        <v>100</v>
      </c>
      <c r="H346" s="112"/>
      <c r="I346" s="112"/>
    </row>
    <row r="347" spans="3:9" ht="38.25">
      <c r="C347" s="7" t="s">
        <v>477</v>
      </c>
      <c r="D347" s="40" t="s">
        <v>471</v>
      </c>
      <c r="E347" s="95">
        <v>-26715.5</v>
      </c>
      <c r="F347" s="96">
        <v>-26715.5</v>
      </c>
      <c r="G347" s="158">
        <f t="shared" si="6"/>
        <v>100</v>
      </c>
      <c r="H347" s="112"/>
      <c r="I347" s="112"/>
    </row>
    <row r="348" spans="3:9" ht="18" customHeight="1">
      <c r="C348" s="25" t="s">
        <v>265</v>
      </c>
      <c r="D348" s="41" t="s">
        <v>134</v>
      </c>
      <c r="E348" s="90">
        <f>E352+E349</f>
        <v>55960.5</v>
      </c>
      <c r="F348" s="90">
        <f>F352+F349</f>
        <v>60960.5</v>
      </c>
      <c r="G348" s="158">
        <f t="shared" si="6"/>
        <v>108.93487370556016</v>
      </c>
      <c r="H348" s="112"/>
      <c r="I348" s="112"/>
    </row>
    <row r="349" spans="3:9" ht="33" customHeight="1">
      <c r="C349" s="22" t="s">
        <v>546</v>
      </c>
      <c r="D349" s="45" t="s">
        <v>549</v>
      </c>
      <c r="E349" s="90">
        <f>E350</f>
        <v>55960.5</v>
      </c>
      <c r="F349" s="90">
        <f>F350</f>
        <v>55960.5</v>
      </c>
      <c r="G349" s="158">
        <f t="shared" si="6"/>
        <v>100</v>
      </c>
      <c r="H349" s="112"/>
      <c r="I349" s="112"/>
    </row>
    <row r="350" spans="3:9" ht="30" customHeight="1">
      <c r="C350" s="22" t="s">
        <v>547</v>
      </c>
      <c r="D350" s="45" t="s">
        <v>549</v>
      </c>
      <c r="E350" s="90">
        <f>E351</f>
        <v>55960.5</v>
      </c>
      <c r="F350" s="90">
        <v>55960.5</v>
      </c>
      <c r="G350" s="158">
        <f t="shared" si="6"/>
        <v>100</v>
      </c>
      <c r="H350" s="112"/>
      <c r="I350" s="112"/>
    </row>
    <row r="351" spans="3:9" ht="27" customHeight="1">
      <c r="C351" s="25" t="s">
        <v>545</v>
      </c>
      <c r="D351" s="45" t="s">
        <v>548</v>
      </c>
      <c r="E351" s="90">
        <v>55960.5</v>
      </c>
      <c r="F351" s="90">
        <v>55960.5</v>
      </c>
      <c r="G351" s="158">
        <f t="shared" si="6"/>
        <v>100</v>
      </c>
      <c r="H351" s="112"/>
      <c r="I351" s="112"/>
    </row>
    <row r="352" spans="3:9" ht="17.25" customHeight="1">
      <c r="C352" s="25" t="s">
        <v>266</v>
      </c>
      <c r="D352" s="41" t="s">
        <v>133</v>
      </c>
      <c r="E352" s="90">
        <f aca="true" t="shared" si="7" ref="E352:F354">E353</f>
        <v>0</v>
      </c>
      <c r="F352" s="90">
        <f t="shared" si="7"/>
        <v>5000</v>
      </c>
      <c r="G352" s="158">
        <v>0</v>
      </c>
      <c r="H352" s="112"/>
      <c r="I352" s="112"/>
    </row>
    <row r="353" spans="3:9" ht="51">
      <c r="C353" s="25" t="s">
        <v>264</v>
      </c>
      <c r="D353" s="41" t="s">
        <v>132</v>
      </c>
      <c r="E353" s="90">
        <f t="shared" si="7"/>
        <v>0</v>
      </c>
      <c r="F353" s="90">
        <f t="shared" si="7"/>
        <v>5000</v>
      </c>
      <c r="G353" s="158">
        <v>0</v>
      </c>
      <c r="H353" s="112"/>
      <c r="I353" s="112"/>
    </row>
    <row r="354" spans="3:9" ht="51">
      <c r="C354" s="25" t="s">
        <v>263</v>
      </c>
      <c r="D354" s="41" t="s">
        <v>131</v>
      </c>
      <c r="E354" s="90">
        <f t="shared" si="7"/>
        <v>0</v>
      </c>
      <c r="F354" s="90">
        <f t="shared" si="7"/>
        <v>5000</v>
      </c>
      <c r="G354" s="158">
        <v>0</v>
      </c>
      <c r="H354" s="112"/>
      <c r="I354" s="112"/>
    </row>
    <row r="355" spans="3:9" ht="25.5">
      <c r="C355" s="25" t="s">
        <v>267</v>
      </c>
      <c r="D355" s="41" t="s">
        <v>472</v>
      </c>
      <c r="E355" s="90">
        <v>0</v>
      </c>
      <c r="F355" s="90">
        <v>5000</v>
      </c>
      <c r="G355" s="158">
        <v>0</v>
      </c>
      <c r="H355" s="112"/>
      <c r="I355" s="112"/>
    </row>
    <row r="356" spans="3:9" ht="18.75" customHeight="1">
      <c r="C356" s="25" t="s">
        <v>243</v>
      </c>
      <c r="D356" s="42" t="s">
        <v>244</v>
      </c>
      <c r="E356" s="99">
        <f>E358+E357</f>
        <v>1030.8999999999069</v>
      </c>
      <c r="F356" s="100">
        <f>F358+F357</f>
        <v>-2164.2000000001863</v>
      </c>
      <c r="G356" s="158">
        <f t="shared" si="6"/>
        <v>-209.93306819287824</v>
      </c>
      <c r="H356" s="112"/>
      <c r="I356" s="112"/>
    </row>
    <row r="357" spans="3:9" ht="25.5" customHeight="1">
      <c r="C357" s="7" t="s">
        <v>166</v>
      </c>
      <c r="D357" s="40" t="s">
        <v>142</v>
      </c>
      <c r="E357" s="90">
        <v>-2561692.4</v>
      </c>
      <c r="F357" s="90">
        <v>-2554032.5</v>
      </c>
      <c r="G357" s="158">
        <f t="shared" si="6"/>
        <v>99.70098283462917</v>
      </c>
      <c r="H357" s="112"/>
      <c r="I357" s="112"/>
    </row>
    <row r="358" spans="3:9" ht="17.25" customHeight="1">
      <c r="C358" s="7" t="s">
        <v>161</v>
      </c>
      <c r="D358" s="44" t="s">
        <v>141</v>
      </c>
      <c r="E358" s="90">
        <v>2562723.3</v>
      </c>
      <c r="F358" s="90">
        <v>2551868.3</v>
      </c>
      <c r="G358" s="158">
        <f t="shared" si="6"/>
        <v>99.57642715466004</v>
      </c>
      <c r="H358" s="112"/>
      <c r="I358" s="112"/>
    </row>
    <row r="359" spans="3:9" ht="24" customHeight="1">
      <c r="C359" s="17" t="s">
        <v>190</v>
      </c>
      <c r="D359" s="101"/>
      <c r="E359" s="102">
        <f>E338+E343+E356+E348</f>
        <v>55275.89999999991</v>
      </c>
      <c r="F359" s="103">
        <f>F338+F343+F356+F348</f>
        <v>57080.799999999814</v>
      </c>
      <c r="G359" s="155">
        <f t="shared" si="6"/>
        <v>103.26525664891916</v>
      </c>
      <c r="H359" s="112"/>
      <c r="I359" s="112"/>
    </row>
    <row r="360" spans="7:9" ht="12.75">
      <c r="G360" s="62"/>
      <c r="H360" s="112"/>
      <c r="I360" s="112"/>
    </row>
    <row r="361" spans="7:9" ht="12.75">
      <c r="G361" s="62"/>
      <c r="H361" s="112"/>
      <c r="I361" s="112"/>
    </row>
    <row r="362" spans="7:9" ht="12.75">
      <c r="G362" s="62"/>
      <c r="H362" s="112"/>
      <c r="I362" s="112"/>
    </row>
    <row r="363" spans="3:9" ht="13.5">
      <c r="C363" s="20"/>
      <c r="G363" s="62"/>
      <c r="H363" s="112"/>
      <c r="I363" s="112"/>
    </row>
    <row r="364" spans="3:9" ht="12.75">
      <c r="C364" s="159"/>
      <c r="E364" s="160"/>
      <c r="F364" s="148"/>
      <c r="G364" s="62"/>
      <c r="H364" s="112"/>
      <c r="I364" s="112"/>
    </row>
    <row r="365" spans="7:9" ht="12.75">
      <c r="G365" s="62"/>
      <c r="H365" s="112"/>
      <c r="I365" s="112"/>
    </row>
    <row r="366" spans="7:9" ht="12.75">
      <c r="G366" s="62"/>
      <c r="H366" s="112"/>
      <c r="I366" s="112"/>
    </row>
    <row r="367" spans="7:9" ht="12.75">
      <c r="G367" s="62"/>
      <c r="H367" s="112"/>
      <c r="I367" s="112"/>
    </row>
    <row r="368" spans="7:9" ht="12.75">
      <c r="G368" s="62"/>
      <c r="H368" s="112"/>
      <c r="I368" s="112"/>
    </row>
    <row r="369" spans="7:9" ht="12.75">
      <c r="G369" s="62"/>
      <c r="H369" s="112"/>
      <c r="I369" s="112"/>
    </row>
    <row r="370" spans="7:9" ht="12.75">
      <c r="G370" s="62"/>
      <c r="H370" s="112"/>
      <c r="I370" s="112"/>
    </row>
    <row r="371" spans="7:9" ht="12.75">
      <c r="G371" s="62"/>
      <c r="H371" s="112"/>
      <c r="I371" s="112"/>
    </row>
    <row r="372" spans="7:9" ht="12.75">
      <c r="G372" s="62"/>
      <c r="H372" s="112"/>
      <c r="I372" s="112"/>
    </row>
    <row r="373" spans="7:9" ht="12.75">
      <c r="G373" s="62"/>
      <c r="H373" s="112"/>
      <c r="I373" s="112"/>
    </row>
    <row r="374" spans="7:9" ht="12.75">
      <c r="G374" s="62"/>
      <c r="H374" s="112"/>
      <c r="I374" s="112"/>
    </row>
    <row r="375" spans="7:9" ht="12.75">
      <c r="G375" s="62"/>
      <c r="H375" s="112"/>
      <c r="I375" s="112"/>
    </row>
    <row r="376" spans="7:9" ht="12.75">
      <c r="G376" s="62"/>
      <c r="H376" s="112"/>
      <c r="I376" s="112"/>
    </row>
    <row r="377" spans="7:9" ht="12.75">
      <c r="G377" s="62"/>
      <c r="H377" s="112"/>
      <c r="I377" s="112"/>
    </row>
    <row r="378" spans="7:9" ht="12.75">
      <c r="G378" s="62"/>
      <c r="H378" s="112"/>
      <c r="I378" s="112"/>
    </row>
    <row r="379" spans="7:9" ht="12.75">
      <c r="G379" s="62"/>
      <c r="H379" s="112"/>
      <c r="I379" s="112"/>
    </row>
    <row r="380" spans="7:9" ht="12.75">
      <c r="G380" s="62"/>
      <c r="H380" s="112"/>
      <c r="I380" s="112"/>
    </row>
    <row r="381" spans="7:9" ht="12.75">
      <c r="G381" s="62"/>
      <c r="H381" s="112"/>
      <c r="I381" s="112"/>
    </row>
    <row r="382" spans="7:9" ht="12.75">
      <c r="G382" s="62"/>
      <c r="H382" s="112"/>
      <c r="I382" s="112"/>
    </row>
    <row r="383" spans="7:9" ht="12.75">
      <c r="G383" s="62"/>
      <c r="H383" s="112"/>
      <c r="I383" s="112"/>
    </row>
    <row r="384" spans="7:10" ht="12.75">
      <c r="G384" s="62"/>
      <c r="H384" s="112"/>
      <c r="I384" s="112"/>
      <c r="J384" s="112"/>
    </row>
    <row r="385" spans="7:10" ht="12.75">
      <c r="G385" s="62"/>
      <c r="H385" s="112"/>
      <c r="I385" s="112"/>
      <c r="J385" s="112"/>
    </row>
    <row r="386" spans="7:10" ht="12.75">
      <c r="G386" s="62"/>
      <c r="H386" s="112"/>
      <c r="I386" s="112"/>
      <c r="J386" s="112"/>
    </row>
    <row r="387" spans="7:10" ht="12.75">
      <c r="G387" s="62"/>
      <c r="H387" s="112"/>
      <c r="I387" s="112"/>
      <c r="J387" s="112"/>
    </row>
    <row r="388" spans="7:11" ht="12.75">
      <c r="G388" s="62"/>
      <c r="H388" s="112"/>
      <c r="I388" s="112"/>
      <c r="J388" s="112"/>
      <c r="K388" s="112"/>
    </row>
    <row r="389" spans="7:11" ht="12.75">
      <c r="G389" s="62"/>
      <c r="H389" s="112"/>
      <c r="I389" s="112"/>
      <c r="J389" s="112"/>
      <c r="K389" s="112"/>
    </row>
    <row r="390" spans="7:11" ht="12.75">
      <c r="G390" s="62"/>
      <c r="H390" s="112"/>
      <c r="I390" s="112"/>
      <c r="J390" s="112"/>
      <c r="K390" s="112"/>
    </row>
    <row r="391" spans="7:11" ht="12.75">
      <c r="G391" s="62"/>
      <c r="H391" s="112"/>
      <c r="I391" s="112"/>
      <c r="J391" s="112"/>
      <c r="K391" s="112"/>
    </row>
    <row r="392" spans="7:11" ht="12.75">
      <c r="G392" s="62"/>
      <c r="H392" s="112"/>
      <c r="I392" s="112"/>
      <c r="J392" s="112"/>
      <c r="K392" s="112"/>
    </row>
    <row r="393" spans="7:11" ht="12.75">
      <c r="G393" s="62"/>
      <c r="H393" s="112"/>
      <c r="I393" s="112"/>
      <c r="J393" s="112"/>
      <c r="K393" s="112"/>
    </row>
    <row r="394" spans="7:11" ht="12.75">
      <c r="G394" s="62"/>
      <c r="H394" s="112"/>
      <c r="I394" s="112"/>
      <c r="J394" s="112"/>
      <c r="K394" s="112"/>
    </row>
    <row r="395" spans="7:11" ht="12.75">
      <c r="G395" s="62"/>
      <c r="H395" s="112"/>
      <c r="I395" s="112"/>
      <c r="J395" s="112"/>
      <c r="K395" s="112"/>
    </row>
    <row r="396" spans="7:11" ht="12.75">
      <c r="G396" s="62"/>
      <c r="H396" s="112"/>
      <c r="I396" s="112"/>
      <c r="J396" s="112"/>
      <c r="K396" s="112"/>
    </row>
    <row r="397" spans="7:11" ht="12.75">
      <c r="G397" s="62"/>
      <c r="H397" s="112"/>
      <c r="I397" s="112"/>
      <c r="J397" s="112"/>
      <c r="K397" s="112"/>
    </row>
    <row r="398" spans="7:11" ht="12.75">
      <c r="G398" s="62"/>
      <c r="H398" s="112"/>
      <c r="I398" s="112"/>
      <c r="J398" s="112"/>
      <c r="K398" s="112"/>
    </row>
    <row r="399" spans="7:11" ht="12.75">
      <c r="G399" s="62"/>
      <c r="H399" s="112"/>
      <c r="I399" s="112"/>
      <c r="J399" s="112"/>
      <c r="K399" s="112"/>
    </row>
    <row r="400" spans="7:11" ht="12.75">
      <c r="G400" s="62"/>
      <c r="H400" s="112"/>
      <c r="I400" s="112"/>
      <c r="J400" s="112"/>
      <c r="K400" s="112"/>
    </row>
    <row r="401" spans="7:11" ht="12.75">
      <c r="G401" s="62"/>
      <c r="H401" s="112"/>
      <c r="I401" s="112"/>
      <c r="J401" s="112"/>
      <c r="K401" s="112"/>
    </row>
    <row r="402" spans="7:11" ht="12.75">
      <c r="G402" s="62"/>
      <c r="H402" s="112"/>
      <c r="I402" s="112"/>
      <c r="J402" s="112"/>
      <c r="K402" s="112"/>
    </row>
    <row r="403" spans="7:11" ht="12.75">
      <c r="G403" s="62"/>
      <c r="H403" s="112"/>
      <c r="I403" s="112"/>
      <c r="J403" s="112"/>
      <c r="K403" s="112"/>
    </row>
    <row r="404" spans="7:11" ht="12.75">
      <c r="G404" s="62"/>
      <c r="H404" s="112"/>
      <c r="I404" s="112"/>
      <c r="J404" s="112"/>
      <c r="K404" s="112"/>
    </row>
    <row r="405" spans="7:11" ht="12.75">
      <c r="G405" s="62"/>
      <c r="H405" s="112"/>
      <c r="I405" s="112"/>
      <c r="J405" s="112"/>
      <c r="K405" s="112"/>
    </row>
    <row r="406" spans="7:11" ht="12.75">
      <c r="G406" s="62"/>
      <c r="H406" s="112"/>
      <c r="I406" s="112"/>
      <c r="J406" s="112"/>
      <c r="K406" s="112"/>
    </row>
    <row r="407" spans="7:11" ht="12.75">
      <c r="G407" s="62"/>
      <c r="H407" s="112"/>
      <c r="I407" s="112"/>
      <c r="J407" s="112"/>
      <c r="K407" s="112"/>
    </row>
    <row r="408" spans="7:11" ht="12.75">
      <c r="G408" s="62"/>
      <c r="H408" s="112"/>
      <c r="I408" s="112"/>
      <c r="J408" s="112"/>
      <c r="K408" s="112"/>
    </row>
    <row r="409" spans="7:11" ht="12.75">
      <c r="G409" s="62"/>
      <c r="H409" s="112"/>
      <c r="I409" s="112"/>
      <c r="J409" s="112"/>
      <c r="K409" s="112"/>
    </row>
    <row r="410" spans="7:11" ht="12.75">
      <c r="G410" s="62"/>
      <c r="H410" s="112"/>
      <c r="I410" s="112"/>
      <c r="J410" s="112"/>
      <c r="K410" s="112"/>
    </row>
    <row r="411" spans="7:11" ht="12.75">
      <c r="G411" s="62"/>
      <c r="H411" s="112"/>
      <c r="I411" s="112"/>
      <c r="J411" s="112"/>
      <c r="K411" s="112"/>
    </row>
    <row r="412" spans="7:11" ht="12.75">
      <c r="G412" s="62"/>
      <c r="H412" s="112"/>
      <c r="I412" s="112"/>
      <c r="J412" s="112"/>
      <c r="K412" s="112"/>
    </row>
    <row r="413" spans="7:11" ht="12.75">
      <c r="G413" s="62"/>
      <c r="H413" s="112"/>
      <c r="I413" s="112"/>
      <c r="J413" s="112"/>
      <c r="K413" s="112"/>
    </row>
    <row r="414" spans="7:11" ht="12.75">
      <c r="G414" s="62"/>
      <c r="H414" s="112"/>
      <c r="I414" s="112"/>
      <c r="J414" s="112"/>
      <c r="K414" s="112"/>
    </row>
    <row r="415" spans="7:11" ht="12.75">
      <c r="G415" s="62"/>
      <c r="H415" s="112"/>
      <c r="I415" s="112"/>
      <c r="J415" s="112"/>
      <c r="K415" s="112"/>
    </row>
    <row r="416" spans="7:11" ht="12.75">
      <c r="G416" s="62"/>
      <c r="H416" s="112"/>
      <c r="I416" s="112"/>
      <c r="J416" s="112"/>
      <c r="K416" s="112"/>
    </row>
    <row r="417" spans="7:11" ht="12.75">
      <c r="G417" s="62"/>
      <c r="H417" s="112"/>
      <c r="I417" s="112"/>
      <c r="J417" s="112"/>
      <c r="K417" s="112"/>
    </row>
    <row r="418" spans="7:11" ht="12.75">
      <c r="G418" s="62"/>
      <c r="H418" s="112"/>
      <c r="I418" s="112"/>
      <c r="J418" s="112"/>
      <c r="K418" s="112"/>
    </row>
    <row r="419" spans="7:11" ht="12.75">
      <c r="G419" s="62"/>
      <c r="H419" s="112"/>
      <c r="I419" s="112"/>
      <c r="J419" s="112"/>
      <c r="K419" s="112"/>
    </row>
    <row r="420" spans="7:11" ht="12.75">
      <c r="G420" s="62"/>
      <c r="H420" s="112"/>
      <c r="I420" s="112"/>
      <c r="J420" s="112"/>
      <c r="K420" s="112"/>
    </row>
    <row r="421" spans="7:11" ht="12.75">
      <c r="G421" s="62"/>
      <c r="H421" s="112"/>
      <c r="I421" s="112"/>
      <c r="J421" s="112"/>
      <c r="K421" s="112"/>
    </row>
    <row r="422" spans="7:11" ht="12.75">
      <c r="G422" s="62"/>
      <c r="H422" s="112"/>
      <c r="I422" s="112"/>
      <c r="J422" s="112"/>
      <c r="K422" s="112"/>
    </row>
    <row r="423" spans="7:11" ht="12.75">
      <c r="G423" s="62"/>
      <c r="H423" s="112"/>
      <c r="I423" s="112"/>
      <c r="J423" s="112"/>
      <c r="K423" s="112"/>
    </row>
    <row r="424" spans="7:11" ht="12.75">
      <c r="G424" s="62"/>
      <c r="H424" s="112"/>
      <c r="I424" s="112"/>
      <c r="J424" s="112"/>
      <c r="K424" s="112"/>
    </row>
    <row r="425" spans="7:11" ht="12.75">
      <c r="G425" s="62"/>
      <c r="H425" s="112"/>
      <c r="I425" s="112"/>
      <c r="J425" s="112"/>
      <c r="K425" s="112"/>
    </row>
    <row r="426" spans="7:11" ht="12.75">
      <c r="G426" s="62"/>
      <c r="H426" s="112"/>
      <c r="I426" s="112"/>
      <c r="J426" s="112"/>
      <c r="K426" s="112"/>
    </row>
    <row r="427" spans="7:11" ht="12.75">
      <c r="G427" s="62"/>
      <c r="H427" s="112"/>
      <c r="I427" s="112"/>
      <c r="J427" s="112"/>
      <c r="K427" s="112"/>
    </row>
    <row r="428" spans="7:11" ht="12.75">
      <c r="G428" s="62"/>
      <c r="H428" s="112"/>
      <c r="I428" s="112"/>
      <c r="J428" s="112"/>
      <c r="K428" s="112"/>
    </row>
    <row r="429" spans="7:11" ht="12.75">
      <c r="G429" s="62"/>
      <c r="H429" s="112"/>
      <c r="I429" s="112"/>
      <c r="J429" s="112"/>
      <c r="K429" s="112"/>
    </row>
    <row r="430" spans="7:11" ht="12.75">
      <c r="G430" s="62"/>
      <c r="H430" s="112"/>
      <c r="I430" s="112"/>
      <c r="J430" s="112"/>
      <c r="K430" s="112"/>
    </row>
    <row r="431" spans="7:11" ht="12.75">
      <c r="G431" s="62"/>
      <c r="H431" s="112"/>
      <c r="I431" s="112"/>
      <c r="J431" s="112"/>
      <c r="K431" s="112"/>
    </row>
    <row r="432" spans="7:11" ht="12.75">
      <c r="G432" s="62"/>
      <c r="H432" s="112"/>
      <c r="I432" s="112"/>
      <c r="J432" s="112"/>
      <c r="K432" s="112"/>
    </row>
    <row r="433" spans="7:11" ht="12.75">
      <c r="G433" s="62"/>
      <c r="H433" s="112"/>
      <c r="I433" s="112"/>
      <c r="J433" s="112"/>
      <c r="K433" s="112"/>
    </row>
    <row r="434" spans="7:11" ht="12.75">
      <c r="G434" s="62"/>
      <c r="H434" s="112"/>
      <c r="I434" s="112"/>
      <c r="J434" s="112"/>
      <c r="K434" s="112"/>
    </row>
    <row r="435" spans="7:11" ht="12.75">
      <c r="G435" s="62"/>
      <c r="H435" s="112"/>
      <c r="I435" s="112"/>
      <c r="J435" s="112"/>
      <c r="K435" s="112"/>
    </row>
    <row r="436" spans="7:11" ht="12.75">
      <c r="G436" s="62"/>
      <c r="H436" s="112"/>
      <c r="I436" s="112"/>
      <c r="J436" s="112"/>
      <c r="K436" s="112"/>
    </row>
    <row r="437" spans="7:11" ht="12.75">
      <c r="G437" s="62"/>
      <c r="H437" s="112"/>
      <c r="I437" s="112"/>
      <c r="J437" s="112"/>
      <c r="K437" s="112"/>
    </row>
    <row r="438" spans="7:11" ht="12.75">
      <c r="G438" s="62"/>
      <c r="H438" s="112"/>
      <c r="I438" s="112"/>
      <c r="J438" s="112"/>
      <c r="K438" s="112"/>
    </row>
    <row r="439" spans="7:11" ht="12.75">
      <c r="G439" s="62"/>
      <c r="H439" s="112"/>
      <c r="I439" s="112"/>
      <c r="J439" s="112"/>
      <c r="K439" s="112"/>
    </row>
    <row r="440" spans="7:11" ht="12.75">
      <c r="G440" s="62"/>
      <c r="H440" s="112"/>
      <c r="I440" s="112"/>
      <c r="J440" s="112"/>
      <c r="K440" s="112"/>
    </row>
    <row r="441" spans="7:11" ht="12.75">
      <c r="G441" s="62"/>
      <c r="H441" s="112"/>
      <c r="I441" s="112"/>
      <c r="J441" s="112"/>
      <c r="K441" s="112"/>
    </row>
    <row r="442" spans="7:11" ht="12.75">
      <c r="G442" s="62"/>
      <c r="H442" s="112"/>
      <c r="I442" s="112"/>
      <c r="J442" s="112"/>
      <c r="K442" s="112"/>
    </row>
    <row r="443" spans="7:11" ht="12.75">
      <c r="G443" s="62"/>
      <c r="H443" s="112"/>
      <c r="I443" s="112"/>
      <c r="J443" s="112"/>
      <c r="K443" s="112"/>
    </row>
    <row r="444" spans="7:11" ht="12.75">
      <c r="G444" s="62"/>
      <c r="H444" s="112"/>
      <c r="I444" s="112"/>
      <c r="J444" s="112"/>
      <c r="K444" s="112"/>
    </row>
    <row r="445" spans="7:11" ht="12.75">
      <c r="G445" s="62"/>
      <c r="H445" s="112"/>
      <c r="I445" s="112"/>
      <c r="J445" s="112"/>
      <c r="K445" s="112"/>
    </row>
    <row r="446" spans="7:11" ht="12.75">
      <c r="G446" s="62"/>
      <c r="H446" s="112"/>
      <c r="I446" s="112"/>
      <c r="J446" s="112"/>
      <c r="K446" s="112"/>
    </row>
    <row r="447" spans="7:11" ht="12.75">
      <c r="G447" s="62"/>
      <c r="H447" s="112"/>
      <c r="I447" s="112"/>
      <c r="J447" s="112"/>
      <c r="K447" s="112"/>
    </row>
    <row r="448" spans="7:11" ht="12.75">
      <c r="G448" s="62"/>
      <c r="H448" s="112"/>
      <c r="I448" s="112"/>
      <c r="J448" s="112"/>
      <c r="K448" s="112"/>
    </row>
    <row r="449" spans="7:11" ht="12.75">
      <c r="G449" s="62"/>
      <c r="H449" s="112"/>
      <c r="I449" s="112"/>
      <c r="J449" s="112"/>
      <c r="K449" s="112"/>
    </row>
    <row r="450" spans="7:11" ht="12.75">
      <c r="G450" s="62"/>
      <c r="H450" s="112"/>
      <c r="I450" s="112"/>
      <c r="J450" s="112"/>
      <c r="K450" s="112"/>
    </row>
    <row r="451" spans="7:11" ht="12.75">
      <c r="G451" s="62"/>
      <c r="H451" s="112"/>
      <c r="I451" s="112"/>
      <c r="J451" s="112"/>
      <c r="K451" s="112"/>
    </row>
    <row r="452" spans="7:11" ht="12.75">
      <c r="G452" s="62"/>
      <c r="H452" s="112"/>
      <c r="I452" s="112"/>
      <c r="J452" s="112"/>
      <c r="K452" s="112"/>
    </row>
    <row r="453" spans="7:11" ht="12.75">
      <c r="G453" s="62"/>
      <c r="H453" s="112"/>
      <c r="I453" s="112"/>
      <c r="J453" s="112"/>
      <c r="K453" s="112"/>
    </row>
    <row r="454" spans="7:11" ht="12.75">
      <c r="G454" s="62"/>
      <c r="H454" s="112"/>
      <c r="I454" s="112"/>
      <c r="J454" s="112"/>
      <c r="K454" s="112"/>
    </row>
    <row r="455" spans="7:11" ht="12.75">
      <c r="G455" s="62"/>
      <c r="H455" s="112"/>
      <c r="I455" s="112"/>
      <c r="J455" s="112"/>
      <c r="K455" s="112"/>
    </row>
    <row r="456" spans="7:11" ht="12.75">
      <c r="G456" s="62"/>
      <c r="H456" s="112"/>
      <c r="I456" s="112"/>
      <c r="J456" s="112"/>
      <c r="K456" s="112"/>
    </row>
    <row r="457" spans="7:11" ht="12.75">
      <c r="G457" s="62"/>
      <c r="H457" s="112"/>
      <c r="I457" s="112"/>
      <c r="J457" s="112"/>
      <c r="K457" s="112"/>
    </row>
    <row r="458" spans="7:11" ht="12.75">
      <c r="G458" s="62"/>
      <c r="H458" s="112"/>
      <c r="I458" s="112"/>
      <c r="J458" s="112"/>
      <c r="K458" s="112"/>
    </row>
    <row r="459" spans="7:11" ht="12.75">
      <c r="G459" s="62"/>
      <c r="H459" s="112"/>
      <c r="I459" s="112"/>
      <c r="J459" s="112"/>
      <c r="K459" s="112"/>
    </row>
    <row r="460" spans="7:11" ht="12.75">
      <c r="G460" s="62"/>
      <c r="H460" s="112"/>
      <c r="I460" s="112"/>
      <c r="J460" s="112"/>
      <c r="K460" s="112"/>
    </row>
    <row r="461" spans="7:11" ht="12.75">
      <c r="G461" s="62"/>
      <c r="H461" s="112"/>
      <c r="I461" s="112"/>
      <c r="J461" s="112"/>
      <c r="K461" s="112"/>
    </row>
    <row r="462" spans="7:11" ht="12.75">
      <c r="G462" s="62"/>
      <c r="H462" s="112"/>
      <c r="I462" s="112"/>
      <c r="J462" s="112"/>
      <c r="K462" s="112"/>
    </row>
    <row r="463" spans="7:11" ht="12.75">
      <c r="G463" s="62"/>
      <c r="H463" s="112"/>
      <c r="I463" s="112"/>
      <c r="J463" s="112"/>
      <c r="K463" s="112"/>
    </row>
    <row r="464" spans="7:11" ht="12.75">
      <c r="G464" s="62"/>
      <c r="H464" s="112"/>
      <c r="I464" s="112"/>
      <c r="J464" s="112"/>
      <c r="K464" s="112"/>
    </row>
    <row r="465" spans="7:11" ht="12.75">
      <c r="G465" s="62"/>
      <c r="H465" s="112"/>
      <c r="I465" s="112"/>
      <c r="J465" s="112"/>
      <c r="K465" s="112"/>
    </row>
    <row r="466" spans="7:11" ht="12.75">
      <c r="G466" s="62"/>
      <c r="H466" s="112"/>
      <c r="I466" s="112"/>
      <c r="J466" s="112"/>
      <c r="K466" s="112"/>
    </row>
    <row r="467" spans="7:11" ht="12.75">
      <c r="G467" s="62"/>
      <c r="H467" s="112"/>
      <c r="I467" s="112"/>
      <c r="J467" s="112"/>
      <c r="K467" s="112"/>
    </row>
    <row r="468" spans="7:11" ht="12.75">
      <c r="G468" s="62"/>
      <c r="H468" s="112"/>
      <c r="I468" s="112"/>
      <c r="J468" s="112"/>
      <c r="K468" s="112"/>
    </row>
    <row r="469" spans="7:11" ht="12.75">
      <c r="G469" s="62"/>
      <c r="H469" s="112"/>
      <c r="I469" s="112"/>
      <c r="J469" s="112"/>
      <c r="K469" s="112"/>
    </row>
    <row r="470" spans="7:11" ht="12.75">
      <c r="G470" s="62"/>
      <c r="H470" s="112"/>
      <c r="I470" s="112"/>
      <c r="J470" s="112"/>
      <c r="K470" s="112"/>
    </row>
    <row r="471" spans="7:11" ht="12.75">
      <c r="G471" s="62"/>
      <c r="H471" s="112"/>
      <c r="I471" s="112"/>
      <c r="J471" s="112"/>
      <c r="K471" s="112"/>
    </row>
    <row r="472" spans="7:11" ht="12.75">
      <c r="G472" s="62"/>
      <c r="H472" s="112"/>
      <c r="I472" s="112"/>
      <c r="J472" s="112"/>
      <c r="K472" s="112"/>
    </row>
    <row r="473" spans="7:11" ht="12.75">
      <c r="G473" s="62"/>
      <c r="H473" s="112"/>
      <c r="I473" s="112"/>
      <c r="J473" s="112"/>
      <c r="K473" s="112"/>
    </row>
    <row r="474" spans="7:11" ht="12.75">
      <c r="G474" s="62"/>
      <c r="H474" s="112"/>
      <c r="I474" s="112"/>
      <c r="J474" s="112"/>
      <c r="K474" s="112"/>
    </row>
    <row r="475" spans="7:11" ht="12.75">
      <c r="G475" s="62"/>
      <c r="H475" s="112"/>
      <c r="I475" s="112"/>
      <c r="J475" s="112"/>
      <c r="K475" s="112"/>
    </row>
    <row r="476" spans="7:11" ht="12.75">
      <c r="G476" s="62"/>
      <c r="H476" s="112"/>
      <c r="I476" s="112"/>
      <c r="J476" s="112"/>
      <c r="K476" s="112"/>
    </row>
    <row r="477" spans="7:11" ht="12.75">
      <c r="G477" s="62"/>
      <c r="H477" s="112"/>
      <c r="I477" s="112"/>
      <c r="J477" s="112"/>
      <c r="K477" s="112"/>
    </row>
    <row r="478" spans="7:11" ht="12.75">
      <c r="G478" s="62"/>
      <c r="H478" s="112"/>
      <c r="I478" s="112"/>
      <c r="J478" s="112"/>
      <c r="K478" s="112"/>
    </row>
    <row r="479" spans="7:11" ht="12.75">
      <c r="G479" s="62"/>
      <c r="H479" s="112"/>
      <c r="I479" s="112"/>
      <c r="J479" s="112"/>
      <c r="K479" s="112"/>
    </row>
    <row r="480" spans="7:11" ht="12.75">
      <c r="G480" s="62"/>
      <c r="H480" s="112"/>
      <c r="I480" s="112"/>
      <c r="J480" s="112"/>
      <c r="K480" s="112"/>
    </row>
    <row r="481" spans="7:11" ht="12.75">
      <c r="G481" s="62"/>
      <c r="H481" s="112"/>
      <c r="I481" s="112"/>
      <c r="J481" s="112"/>
      <c r="K481" s="112"/>
    </row>
    <row r="482" spans="7:11" ht="12.75">
      <c r="G482" s="62"/>
      <c r="H482" s="112"/>
      <c r="I482" s="112"/>
      <c r="J482" s="112"/>
      <c r="K482" s="112"/>
    </row>
    <row r="483" spans="7:11" ht="12.75">
      <c r="G483" s="62"/>
      <c r="H483" s="112"/>
      <c r="I483" s="112"/>
      <c r="J483" s="112"/>
      <c r="K483" s="112"/>
    </row>
    <row r="484" spans="7:11" ht="12.75">
      <c r="G484" s="62"/>
      <c r="H484" s="112"/>
      <c r="I484" s="112"/>
      <c r="J484" s="112"/>
      <c r="K484" s="112"/>
    </row>
    <row r="485" spans="7:11" ht="12.75">
      <c r="G485" s="62"/>
      <c r="H485" s="112"/>
      <c r="I485" s="112"/>
      <c r="J485" s="112"/>
      <c r="K485" s="112"/>
    </row>
    <row r="486" spans="7:11" ht="12.75">
      <c r="G486" s="62"/>
      <c r="H486" s="112"/>
      <c r="I486" s="112"/>
      <c r="J486" s="112"/>
      <c r="K486" s="112"/>
    </row>
    <row r="487" spans="7:11" ht="12.75">
      <c r="G487" s="62"/>
      <c r="H487" s="112"/>
      <c r="I487" s="112"/>
      <c r="J487" s="112"/>
      <c r="K487" s="112"/>
    </row>
    <row r="488" spans="7:11" ht="12.75">
      <c r="G488" s="62"/>
      <c r="H488" s="112"/>
      <c r="I488" s="112"/>
      <c r="J488" s="112"/>
      <c r="K488" s="112"/>
    </row>
    <row r="489" spans="7:11" ht="12.75">
      <c r="G489" s="62"/>
      <c r="H489" s="112"/>
      <c r="I489" s="112"/>
      <c r="J489" s="112"/>
      <c r="K489" s="112"/>
    </row>
    <row r="490" spans="7:11" ht="12.75">
      <c r="G490" s="62"/>
      <c r="H490" s="112"/>
      <c r="I490" s="112"/>
      <c r="J490" s="112"/>
      <c r="K490" s="112"/>
    </row>
    <row r="491" spans="7:11" ht="12.75">
      <c r="G491" s="62"/>
      <c r="H491" s="112"/>
      <c r="I491" s="112"/>
      <c r="J491" s="112"/>
      <c r="K491" s="112"/>
    </row>
    <row r="492" spans="7:11" ht="12.75">
      <c r="G492" s="62"/>
      <c r="H492" s="112"/>
      <c r="I492" s="112"/>
      <c r="J492" s="112"/>
      <c r="K492" s="112"/>
    </row>
    <row r="493" spans="7:11" ht="12.75">
      <c r="G493" s="62"/>
      <c r="H493" s="112"/>
      <c r="I493" s="112"/>
      <c r="J493" s="112"/>
      <c r="K493" s="112"/>
    </row>
    <row r="494" spans="7:11" ht="12.75">
      <c r="G494" s="62"/>
      <c r="H494" s="112"/>
      <c r="I494" s="112"/>
      <c r="J494" s="112"/>
      <c r="K494" s="112"/>
    </row>
    <row r="495" spans="7:11" ht="12.75">
      <c r="G495" s="62"/>
      <c r="H495" s="112"/>
      <c r="I495" s="112"/>
      <c r="J495" s="112"/>
      <c r="K495" s="112"/>
    </row>
    <row r="496" spans="7:11" ht="12.75">
      <c r="G496" s="62"/>
      <c r="H496" s="112"/>
      <c r="I496" s="112"/>
      <c r="J496" s="112"/>
      <c r="K496" s="112"/>
    </row>
    <row r="497" spans="7:11" ht="12.75">
      <c r="G497" s="62"/>
      <c r="H497" s="112"/>
      <c r="I497" s="112"/>
      <c r="J497" s="112"/>
      <c r="K497" s="112"/>
    </row>
    <row r="498" spans="7:11" ht="12.75">
      <c r="G498" s="62"/>
      <c r="H498" s="112"/>
      <c r="I498" s="112"/>
      <c r="J498" s="112"/>
      <c r="K498" s="112"/>
    </row>
    <row r="499" spans="7:11" ht="12.75">
      <c r="G499" s="62"/>
      <c r="H499" s="112"/>
      <c r="I499" s="112"/>
      <c r="J499" s="112"/>
      <c r="K499" s="112"/>
    </row>
    <row r="500" spans="7:11" ht="12.75">
      <c r="G500" s="62"/>
      <c r="H500" s="112"/>
      <c r="I500" s="112"/>
      <c r="J500" s="112"/>
      <c r="K500" s="112"/>
    </row>
    <row r="501" spans="7:11" ht="12.75">
      <c r="G501" s="62"/>
      <c r="H501" s="112"/>
      <c r="I501" s="112"/>
      <c r="J501" s="112"/>
      <c r="K501" s="112"/>
    </row>
    <row r="502" spans="7:11" ht="12.75">
      <c r="G502" s="62"/>
      <c r="H502" s="112"/>
      <c r="I502" s="112"/>
      <c r="J502" s="112"/>
      <c r="K502" s="112"/>
    </row>
    <row r="503" spans="7:11" ht="12.75">
      <c r="G503" s="62"/>
      <c r="H503" s="112"/>
      <c r="I503" s="112"/>
      <c r="J503" s="112"/>
      <c r="K503" s="112"/>
    </row>
    <row r="504" spans="7:11" ht="12.75">
      <c r="G504" s="62"/>
      <c r="H504" s="112"/>
      <c r="I504" s="112"/>
      <c r="J504" s="112"/>
      <c r="K504" s="112"/>
    </row>
    <row r="505" spans="7:11" ht="12.75">
      <c r="G505" s="62"/>
      <c r="H505" s="112"/>
      <c r="I505" s="112"/>
      <c r="J505" s="112"/>
      <c r="K505" s="112"/>
    </row>
    <row r="506" spans="7:11" ht="12.75">
      <c r="G506" s="62"/>
      <c r="H506" s="112"/>
      <c r="I506" s="112"/>
      <c r="J506" s="112"/>
      <c r="K506" s="112"/>
    </row>
    <row r="507" spans="7:11" ht="12.75">
      <c r="G507" s="62"/>
      <c r="H507" s="112"/>
      <c r="I507" s="112"/>
      <c r="J507" s="112"/>
      <c r="K507" s="112"/>
    </row>
    <row r="508" spans="7:11" ht="12.75">
      <c r="G508" s="62"/>
      <c r="H508" s="112"/>
      <c r="I508" s="112"/>
      <c r="J508" s="112"/>
      <c r="K508" s="112"/>
    </row>
    <row r="509" spans="7:11" ht="12.75">
      <c r="G509" s="62"/>
      <c r="H509" s="112"/>
      <c r="I509" s="112"/>
      <c r="J509" s="112"/>
      <c r="K509" s="112"/>
    </row>
    <row r="510" spans="7:11" ht="12.75">
      <c r="G510" s="62"/>
      <c r="H510" s="112"/>
      <c r="I510" s="112"/>
      <c r="J510" s="112"/>
      <c r="K510" s="112"/>
    </row>
    <row r="511" spans="7:11" ht="12.75">
      <c r="G511" s="62"/>
      <c r="H511" s="112"/>
      <c r="I511" s="112"/>
      <c r="J511" s="112"/>
      <c r="K511" s="112"/>
    </row>
    <row r="512" spans="7:11" ht="12.75">
      <c r="G512" s="62"/>
      <c r="H512" s="112"/>
      <c r="I512" s="112"/>
      <c r="J512" s="112"/>
      <c r="K512" s="112"/>
    </row>
    <row r="513" spans="7:11" ht="12.75">
      <c r="G513" s="62"/>
      <c r="H513" s="112"/>
      <c r="I513" s="112"/>
      <c r="J513" s="112"/>
      <c r="K513" s="112"/>
    </row>
    <row r="514" spans="7:11" ht="12.75">
      <c r="G514" s="62"/>
      <c r="H514" s="112"/>
      <c r="I514" s="112"/>
      <c r="J514" s="112"/>
      <c r="K514" s="112"/>
    </row>
    <row r="515" spans="7:11" ht="12.75">
      <c r="G515" s="62"/>
      <c r="H515" s="112"/>
      <c r="I515" s="112"/>
      <c r="J515" s="112"/>
      <c r="K515" s="112"/>
    </row>
    <row r="516" spans="7:11" ht="12.75">
      <c r="G516" s="62"/>
      <c r="H516" s="112"/>
      <c r="I516" s="112"/>
      <c r="J516" s="112"/>
      <c r="K516" s="112"/>
    </row>
    <row r="517" spans="7:11" ht="12.75">
      <c r="G517" s="62"/>
      <c r="H517" s="112"/>
      <c r="I517" s="112"/>
      <c r="J517" s="112"/>
      <c r="K517" s="112"/>
    </row>
    <row r="518" spans="7:11" ht="12.75">
      <c r="G518" s="62"/>
      <c r="H518" s="112"/>
      <c r="I518" s="112"/>
      <c r="J518" s="112"/>
      <c r="K518" s="112"/>
    </row>
    <row r="519" spans="7:11" ht="12.75">
      <c r="G519" s="62"/>
      <c r="H519" s="112"/>
      <c r="I519" s="112"/>
      <c r="J519" s="112"/>
      <c r="K519" s="112"/>
    </row>
    <row r="520" spans="7:11" ht="12.75">
      <c r="G520" s="62"/>
      <c r="H520" s="112"/>
      <c r="I520" s="112"/>
      <c r="J520" s="112"/>
      <c r="K520" s="112"/>
    </row>
    <row r="521" spans="7:11" ht="12.75">
      <c r="G521" s="62"/>
      <c r="H521" s="112"/>
      <c r="I521" s="112"/>
      <c r="J521" s="112"/>
      <c r="K521" s="112"/>
    </row>
    <row r="522" spans="7:11" ht="12.75">
      <c r="G522" s="62"/>
      <c r="H522" s="112"/>
      <c r="I522" s="112"/>
      <c r="J522" s="112"/>
      <c r="K522" s="112"/>
    </row>
    <row r="523" spans="7:11" ht="12.75">
      <c r="G523" s="62"/>
      <c r="H523" s="112"/>
      <c r="I523" s="112"/>
      <c r="J523" s="112"/>
      <c r="K523" s="112"/>
    </row>
    <row r="524" spans="7:11" ht="12.75">
      <c r="G524" s="62"/>
      <c r="H524" s="112"/>
      <c r="I524" s="112"/>
      <c r="J524" s="112"/>
      <c r="K524" s="112"/>
    </row>
    <row r="525" spans="7:11" ht="12.75">
      <c r="G525" s="62"/>
      <c r="H525" s="112"/>
      <c r="I525" s="112"/>
      <c r="J525" s="112"/>
      <c r="K525" s="112"/>
    </row>
    <row r="526" spans="7:11" ht="12.75">
      <c r="G526" s="62"/>
      <c r="H526" s="112"/>
      <c r="I526" s="112"/>
      <c r="J526" s="112"/>
      <c r="K526" s="112"/>
    </row>
    <row r="527" spans="7:11" ht="12.75">
      <c r="G527" s="62"/>
      <c r="H527" s="112"/>
      <c r="I527" s="112"/>
      <c r="J527" s="112"/>
      <c r="K527" s="112"/>
    </row>
    <row r="528" spans="7:11" ht="12.75">
      <c r="G528" s="62"/>
      <c r="H528" s="112"/>
      <c r="I528" s="112"/>
      <c r="J528" s="112"/>
      <c r="K528" s="112"/>
    </row>
    <row r="529" spans="7:11" ht="12.75">
      <c r="G529" s="62"/>
      <c r="H529" s="112"/>
      <c r="I529" s="112"/>
      <c r="J529" s="112"/>
      <c r="K529" s="112"/>
    </row>
    <row r="530" spans="7:11" ht="12.75">
      <c r="G530" s="62"/>
      <c r="H530" s="112"/>
      <c r="I530" s="112"/>
      <c r="J530" s="112"/>
      <c r="K530" s="112"/>
    </row>
    <row r="531" spans="7:11" ht="12.75">
      <c r="G531" s="62"/>
      <c r="H531" s="112"/>
      <c r="I531" s="112"/>
      <c r="J531" s="112"/>
      <c r="K531" s="112"/>
    </row>
    <row r="532" spans="7:11" ht="12.75">
      <c r="G532" s="62"/>
      <c r="H532" s="112"/>
      <c r="I532" s="112"/>
      <c r="J532" s="112"/>
      <c r="K532" s="112"/>
    </row>
    <row r="533" spans="7:11" ht="12.75">
      <c r="G533" s="62"/>
      <c r="H533" s="112"/>
      <c r="I533" s="112"/>
      <c r="J533" s="112"/>
      <c r="K533" s="112"/>
    </row>
    <row r="534" spans="7:11" ht="12.75">
      <c r="G534" s="62"/>
      <c r="H534" s="112"/>
      <c r="I534" s="112"/>
      <c r="J534" s="112"/>
      <c r="K534" s="112"/>
    </row>
    <row r="535" spans="7:11" ht="12.75">
      <c r="G535" s="62"/>
      <c r="H535" s="112"/>
      <c r="I535" s="112"/>
      <c r="J535" s="112"/>
      <c r="K535" s="112"/>
    </row>
    <row r="536" spans="7:11" ht="12.75">
      <c r="G536" s="62"/>
      <c r="H536" s="112"/>
      <c r="I536" s="112"/>
      <c r="J536" s="112"/>
      <c r="K536" s="112"/>
    </row>
    <row r="537" spans="7:11" ht="12.75">
      <c r="G537" s="62"/>
      <c r="H537" s="112"/>
      <c r="I537" s="112"/>
      <c r="J537" s="112"/>
      <c r="K537" s="112"/>
    </row>
    <row r="538" spans="7:11" ht="12.75">
      <c r="G538" s="62"/>
      <c r="H538" s="112"/>
      <c r="I538" s="112"/>
      <c r="J538" s="112"/>
      <c r="K538" s="112"/>
    </row>
    <row r="539" spans="7:11" ht="12.75">
      <c r="G539" s="62"/>
      <c r="H539" s="112"/>
      <c r="I539" s="112"/>
      <c r="J539" s="112"/>
      <c r="K539" s="112"/>
    </row>
    <row r="540" spans="7:11" ht="12.75">
      <c r="G540" s="62"/>
      <c r="H540" s="112"/>
      <c r="I540" s="112"/>
      <c r="J540" s="112"/>
      <c r="K540" s="112"/>
    </row>
    <row r="541" spans="7:11" ht="12.75">
      <c r="G541" s="62"/>
      <c r="H541" s="112"/>
      <c r="I541" s="112"/>
      <c r="J541" s="112"/>
      <c r="K541" s="112"/>
    </row>
    <row r="542" spans="7:11" ht="12.75">
      <c r="G542" s="62"/>
      <c r="H542" s="112"/>
      <c r="I542" s="112"/>
      <c r="J542" s="112"/>
      <c r="K542" s="112"/>
    </row>
    <row r="543" spans="7:11" ht="12.75">
      <c r="G543" s="62"/>
      <c r="H543" s="112"/>
      <c r="I543" s="112"/>
      <c r="J543" s="112"/>
      <c r="K543" s="112"/>
    </row>
    <row r="544" spans="7:11" ht="12.75">
      <c r="G544" s="62"/>
      <c r="H544" s="112"/>
      <c r="I544" s="112"/>
      <c r="J544" s="112"/>
      <c r="K544" s="112"/>
    </row>
    <row r="545" spans="7:11" ht="12.75">
      <c r="G545" s="62"/>
      <c r="H545" s="112"/>
      <c r="I545" s="112"/>
      <c r="J545" s="112"/>
      <c r="K545" s="112"/>
    </row>
    <row r="546" spans="7:11" ht="12.75">
      <c r="G546" s="62"/>
      <c r="H546" s="112"/>
      <c r="I546" s="112"/>
      <c r="J546" s="112"/>
      <c r="K546" s="112"/>
    </row>
    <row r="547" spans="7:11" ht="12.75">
      <c r="G547" s="62"/>
      <c r="H547" s="112"/>
      <c r="I547" s="112"/>
      <c r="J547" s="112"/>
      <c r="K547" s="112"/>
    </row>
    <row r="548" spans="7:11" ht="12.75">
      <c r="G548" s="62"/>
      <c r="H548" s="112"/>
      <c r="I548" s="112"/>
      <c r="J548" s="112"/>
      <c r="K548" s="112"/>
    </row>
    <row r="549" spans="7:11" ht="12.75">
      <c r="G549" s="62"/>
      <c r="H549" s="112"/>
      <c r="I549" s="112"/>
      <c r="J549" s="112"/>
      <c r="K549" s="112"/>
    </row>
    <row r="550" spans="7:11" ht="12.75">
      <c r="G550" s="62"/>
      <c r="H550" s="112"/>
      <c r="I550" s="112"/>
      <c r="J550" s="112"/>
      <c r="K550" s="112"/>
    </row>
    <row r="551" spans="7:11" ht="12.75">
      <c r="G551" s="62"/>
      <c r="H551" s="112"/>
      <c r="I551" s="112"/>
      <c r="J551" s="112"/>
      <c r="K551" s="112"/>
    </row>
    <row r="552" spans="7:11" ht="12.75">
      <c r="G552" s="62"/>
      <c r="H552" s="112"/>
      <c r="I552" s="112"/>
      <c r="J552" s="112"/>
      <c r="K552" s="112"/>
    </row>
    <row r="553" spans="7:11" ht="12.75">
      <c r="G553" s="62"/>
      <c r="H553" s="112"/>
      <c r="I553" s="112"/>
      <c r="J553" s="112"/>
      <c r="K553" s="112"/>
    </row>
    <row r="554" spans="7:11" ht="12.75">
      <c r="G554" s="62"/>
      <c r="H554" s="112"/>
      <c r="I554" s="112"/>
      <c r="J554" s="112"/>
      <c r="K554" s="112"/>
    </row>
    <row r="555" spans="7:11" ht="12.75">
      <c r="G555" s="62"/>
      <c r="H555" s="112"/>
      <c r="I555" s="112"/>
      <c r="J555" s="112"/>
      <c r="K555" s="112"/>
    </row>
    <row r="556" spans="7:11" ht="12.75">
      <c r="G556" s="62"/>
      <c r="H556" s="112"/>
      <c r="I556" s="112"/>
      <c r="J556" s="112"/>
      <c r="K556" s="112"/>
    </row>
    <row r="557" spans="7:11" ht="12.75">
      <c r="G557" s="62"/>
      <c r="H557" s="112"/>
      <c r="I557" s="112"/>
      <c r="J557" s="112"/>
      <c r="K557" s="112"/>
    </row>
    <row r="558" spans="7:11" ht="12.75">
      <c r="G558" s="62"/>
      <c r="H558" s="112"/>
      <c r="I558" s="112"/>
      <c r="J558" s="112"/>
      <c r="K558" s="112"/>
    </row>
    <row r="559" spans="7:11" ht="12.75">
      <c r="G559" s="62"/>
      <c r="H559" s="112"/>
      <c r="I559" s="112"/>
      <c r="J559" s="112"/>
      <c r="K559" s="112"/>
    </row>
    <row r="560" spans="7:11" ht="12.75">
      <c r="G560" s="62"/>
      <c r="H560" s="112"/>
      <c r="I560" s="112"/>
      <c r="J560" s="112"/>
      <c r="K560" s="112"/>
    </row>
    <row r="561" spans="7:11" ht="12.75">
      <c r="G561" s="62"/>
      <c r="H561" s="112"/>
      <c r="I561" s="112"/>
      <c r="J561" s="112"/>
      <c r="K561" s="112"/>
    </row>
    <row r="562" spans="7:11" ht="12.75">
      <c r="G562" s="62"/>
      <c r="H562" s="112"/>
      <c r="I562" s="112"/>
      <c r="J562" s="112"/>
      <c r="K562" s="112"/>
    </row>
    <row r="563" spans="7:11" ht="12.75">
      <c r="G563" s="62"/>
      <c r="H563" s="112"/>
      <c r="I563" s="112"/>
      <c r="J563" s="112"/>
      <c r="K563" s="112"/>
    </row>
    <row r="564" spans="7:11" ht="12.75">
      <c r="G564" s="62"/>
      <c r="H564" s="112"/>
      <c r="I564" s="112"/>
      <c r="J564" s="112"/>
      <c r="K564" s="112"/>
    </row>
    <row r="565" spans="7:11" ht="12.75">
      <c r="G565" s="62"/>
      <c r="H565" s="112"/>
      <c r="I565" s="112"/>
      <c r="J565" s="112"/>
      <c r="K565" s="112"/>
    </row>
    <row r="566" spans="7:11" ht="12.75">
      <c r="G566" s="62"/>
      <c r="H566" s="112"/>
      <c r="I566" s="112"/>
      <c r="J566" s="112"/>
      <c r="K566" s="112"/>
    </row>
    <row r="567" spans="7:11" ht="12.75">
      <c r="G567" s="62"/>
      <c r="H567" s="112"/>
      <c r="I567" s="112"/>
      <c r="J567" s="112"/>
      <c r="K567" s="112"/>
    </row>
    <row r="568" spans="7:11" ht="12.75">
      <c r="G568" s="62"/>
      <c r="H568" s="112"/>
      <c r="I568" s="112"/>
      <c r="J568" s="112"/>
      <c r="K568" s="112"/>
    </row>
    <row r="569" spans="7:11" ht="12.75">
      <c r="G569" s="62"/>
      <c r="H569" s="112"/>
      <c r="I569" s="112"/>
      <c r="J569" s="112"/>
      <c r="K569" s="112"/>
    </row>
    <row r="570" spans="7:11" ht="12.75">
      <c r="G570" s="62"/>
      <c r="H570" s="112"/>
      <c r="I570" s="112"/>
      <c r="J570" s="112"/>
      <c r="K570" s="112"/>
    </row>
    <row r="571" spans="7:11" ht="12.75">
      <c r="G571" s="62"/>
      <c r="H571" s="112"/>
      <c r="I571" s="112"/>
      <c r="J571" s="112"/>
      <c r="K571" s="112"/>
    </row>
    <row r="572" spans="7:11" ht="12.75">
      <c r="G572" s="62"/>
      <c r="H572" s="112"/>
      <c r="I572" s="112"/>
      <c r="J572" s="112"/>
      <c r="K572" s="112"/>
    </row>
    <row r="573" spans="7:11" ht="12.75">
      <c r="G573" s="62"/>
      <c r="H573" s="112"/>
      <c r="I573" s="112"/>
      <c r="J573" s="112"/>
      <c r="K573" s="112"/>
    </row>
    <row r="574" spans="7:11" ht="12.75">
      <c r="G574" s="62"/>
      <c r="H574" s="112"/>
      <c r="I574" s="112"/>
      <c r="J574" s="112"/>
      <c r="K574" s="112"/>
    </row>
    <row r="575" spans="7:11" ht="12.75">
      <c r="G575" s="62"/>
      <c r="H575" s="112"/>
      <c r="I575" s="112"/>
      <c r="J575" s="112"/>
      <c r="K575" s="112"/>
    </row>
    <row r="576" spans="7:11" ht="12.75">
      <c r="G576" s="62"/>
      <c r="H576" s="112"/>
      <c r="I576" s="112"/>
      <c r="J576" s="112"/>
      <c r="K576" s="112"/>
    </row>
    <row r="577" spans="7:11" ht="12.75">
      <c r="G577" s="62"/>
      <c r="H577" s="112"/>
      <c r="I577" s="112"/>
      <c r="J577" s="112"/>
      <c r="K577" s="112"/>
    </row>
    <row r="578" spans="7:11" ht="12.75">
      <c r="G578" s="62"/>
      <c r="H578" s="112"/>
      <c r="I578" s="112"/>
      <c r="J578" s="112"/>
      <c r="K578" s="112"/>
    </row>
    <row r="579" spans="7:11" ht="12.75">
      <c r="G579" s="62"/>
      <c r="H579" s="112"/>
      <c r="I579" s="112"/>
      <c r="J579" s="112"/>
      <c r="K579" s="112"/>
    </row>
    <row r="580" spans="7:11" ht="12.75">
      <c r="G580" s="62"/>
      <c r="H580" s="112"/>
      <c r="I580" s="112"/>
      <c r="J580" s="112"/>
      <c r="K580" s="112"/>
    </row>
    <row r="581" spans="7:11" ht="12.75">
      <c r="G581" s="62"/>
      <c r="H581" s="112"/>
      <c r="I581" s="112"/>
      <c r="J581" s="112"/>
      <c r="K581" s="112"/>
    </row>
    <row r="582" spans="7:11" ht="12.75">
      <c r="G582" s="62"/>
      <c r="H582" s="112"/>
      <c r="I582" s="112"/>
      <c r="J582" s="112"/>
      <c r="K582" s="112"/>
    </row>
    <row r="583" spans="7:11" ht="12.75">
      <c r="G583" s="62"/>
      <c r="H583" s="112"/>
      <c r="I583" s="112"/>
      <c r="J583" s="112"/>
      <c r="K583" s="112"/>
    </row>
    <row r="584" spans="7:11" ht="12.75">
      <c r="G584" s="62"/>
      <c r="H584" s="112"/>
      <c r="I584" s="112"/>
      <c r="J584" s="112"/>
      <c r="K584" s="112"/>
    </row>
    <row r="585" spans="7:11" ht="12.75">
      <c r="G585" s="62"/>
      <c r="H585" s="112"/>
      <c r="I585" s="112"/>
      <c r="J585" s="112"/>
      <c r="K585" s="112"/>
    </row>
    <row r="586" spans="7:11" ht="12.75">
      <c r="G586" s="62"/>
      <c r="H586" s="112"/>
      <c r="I586" s="112"/>
      <c r="J586" s="112"/>
      <c r="K586" s="112"/>
    </row>
    <row r="587" spans="7:11" ht="12.75">
      <c r="G587" s="62"/>
      <c r="H587" s="112"/>
      <c r="I587" s="112"/>
      <c r="J587" s="112"/>
      <c r="K587" s="112"/>
    </row>
    <row r="588" spans="7:11" ht="12.75">
      <c r="G588" s="62"/>
      <c r="H588" s="112"/>
      <c r="I588" s="112"/>
      <c r="J588" s="112"/>
      <c r="K588" s="112"/>
    </row>
    <row r="589" spans="7:11" ht="12.75">
      <c r="G589" s="62"/>
      <c r="H589" s="112"/>
      <c r="I589" s="112"/>
      <c r="J589" s="112"/>
      <c r="K589" s="112"/>
    </row>
    <row r="590" spans="7:11" ht="12.75">
      <c r="G590" s="62"/>
      <c r="H590" s="112"/>
      <c r="I590" s="112"/>
      <c r="J590" s="112"/>
      <c r="K590" s="112"/>
    </row>
    <row r="591" spans="7:11" ht="12.75">
      <c r="G591" s="62"/>
      <c r="H591" s="112"/>
      <c r="I591" s="112"/>
      <c r="J591" s="112"/>
      <c r="K591" s="112"/>
    </row>
    <row r="592" spans="7:11" ht="12.75">
      <c r="G592" s="62"/>
      <c r="H592" s="112"/>
      <c r="I592" s="112"/>
      <c r="J592" s="112"/>
      <c r="K592" s="112"/>
    </row>
    <row r="593" spans="7:11" ht="12.75">
      <c r="G593" s="62"/>
      <c r="H593" s="112"/>
      <c r="I593" s="112"/>
      <c r="J593" s="112"/>
      <c r="K593" s="112"/>
    </row>
    <row r="594" spans="7:11" ht="12.75">
      <c r="G594" s="62"/>
      <c r="H594" s="112"/>
      <c r="I594" s="112"/>
      <c r="J594" s="112"/>
      <c r="K594" s="112"/>
    </row>
    <row r="595" spans="7:11" ht="12.75">
      <c r="G595" s="62"/>
      <c r="H595" s="112"/>
      <c r="I595" s="112"/>
      <c r="J595" s="112"/>
      <c r="K595" s="112"/>
    </row>
    <row r="596" spans="7:11" ht="12.75">
      <c r="G596" s="62"/>
      <c r="H596" s="112"/>
      <c r="I596" s="112"/>
      <c r="J596" s="112"/>
      <c r="K596" s="112"/>
    </row>
    <row r="597" spans="7:11" ht="12.75">
      <c r="G597" s="62"/>
      <c r="H597" s="112"/>
      <c r="I597" s="112"/>
      <c r="J597" s="112"/>
      <c r="K597" s="112"/>
    </row>
    <row r="598" spans="7:11" ht="12.75">
      <c r="G598" s="62"/>
      <c r="H598" s="112"/>
      <c r="I598" s="112"/>
      <c r="J598" s="112"/>
      <c r="K598" s="112"/>
    </row>
    <row r="599" spans="7:11" ht="12.75">
      <c r="G599" s="62"/>
      <c r="H599" s="112"/>
      <c r="I599" s="112"/>
      <c r="J599" s="112"/>
      <c r="K599" s="112"/>
    </row>
    <row r="600" spans="7:11" ht="12.75">
      <c r="G600" s="62"/>
      <c r="H600" s="112"/>
      <c r="I600" s="112"/>
      <c r="J600" s="112"/>
      <c r="K600" s="112"/>
    </row>
    <row r="601" spans="7:11" ht="12.75">
      <c r="G601" s="62"/>
      <c r="H601" s="112"/>
      <c r="I601" s="112"/>
      <c r="J601" s="112"/>
      <c r="K601" s="112"/>
    </row>
    <row r="602" spans="7:11" ht="12.75">
      <c r="G602" s="62"/>
      <c r="H602" s="112"/>
      <c r="I602" s="112"/>
      <c r="J602" s="112"/>
      <c r="K602" s="112"/>
    </row>
    <row r="603" spans="7:11" ht="12.75">
      <c r="G603" s="62"/>
      <c r="H603" s="112"/>
      <c r="I603" s="112"/>
      <c r="J603" s="112"/>
      <c r="K603" s="112"/>
    </row>
    <row r="604" spans="7:11" ht="12.75">
      <c r="G604" s="62"/>
      <c r="H604" s="112"/>
      <c r="I604" s="112"/>
      <c r="J604" s="112"/>
      <c r="K604" s="112"/>
    </row>
    <row r="605" spans="7:11" ht="12.75">
      <c r="G605" s="62"/>
      <c r="H605" s="112"/>
      <c r="I605" s="112"/>
      <c r="J605" s="112"/>
      <c r="K605" s="112"/>
    </row>
    <row r="606" spans="7:11" ht="12.75">
      <c r="G606" s="62"/>
      <c r="H606" s="112"/>
      <c r="I606" s="112"/>
      <c r="J606" s="112"/>
      <c r="K606" s="112"/>
    </row>
    <row r="607" spans="7:11" ht="12.75">
      <c r="G607" s="62"/>
      <c r="H607" s="112"/>
      <c r="I607" s="112"/>
      <c r="J607" s="112"/>
      <c r="K607" s="112"/>
    </row>
    <row r="608" spans="7:11" ht="12.75">
      <c r="G608" s="62"/>
      <c r="H608" s="112"/>
      <c r="I608" s="112"/>
      <c r="J608" s="112"/>
      <c r="K608" s="112"/>
    </row>
    <row r="609" spans="7:11" ht="12.75">
      <c r="G609" s="62"/>
      <c r="H609" s="112"/>
      <c r="I609" s="112"/>
      <c r="J609" s="112"/>
      <c r="K609" s="112"/>
    </row>
    <row r="610" spans="7:11" ht="12.75">
      <c r="G610" s="62"/>
      <c r="H610" s="112"/>
      <c r="I610" s="112"/>
      <c r="J610" s="112"/>
      <c r="K610" s="112"/>
    </row>
    <row r="611" spans="7:11" ht="12.75">
      <c r="G611" s="62"/>
      <c r="H611" s="112"/>
      <c r="I611" s="112"/>
      <c r="J611" s="112"/>
      <c r="K611" s="112"/>
    </row>
    <row r="612" spans="7:11" ht="12.75">
      <c r="G612" s="62"/>
      <c r="H612" s="112"/>
      <c r="I612" s="112"/>
      <c r="J612" s="112"/>
      <c r="K612" s="112"/>
    </row>
    <row r="613" spans="7:11" ht="12.75">
      <c r="G613" s="62"/>
      <c r="H613" s="112"/>
      <c r="I613" s="112"/>
      <c r="J613" s="112"/>
      <c r="K613" s="112"/>
    </row>
    <row r="614" spans="7:11" ht="12.75">
      <c r="G614" s="62"/>
      <c r="H614" s="112"/>
      <c r="I614" s="112"/>
      <c r="J614" s="112"/>
      <c r="K614" s="112"/>
    </row>
    <row r="615" spans="7:11" ht="12.75">
      <c r="G615" s="62"/>
      <c r="H615" s="112"/>
      <c r="I615" s="112"/>
      <c r="J615" s="112"/>
      <c r="K615" s="112"/>
    </row>
    <row r="616" spans="7:11" ht="12.75">
      <c r="G616" s="62"/>
      <c r="H616" s="112"/>
      <c r="I616" s="112"/>
      <c r="J616" s="112"/>
      <c r="K616" s="112"/>
    </row>
    <row r="617" spans="7:11" ht="12.75">
      <c r="G617" s="62"/>
      <c r="H617" s="112"/>
      <c r="I617" s="112"/>
      <c r="J617" s="112"/>
      <c r="K617" s="112"/>
    </row>
    <row r="618" spans="7:11" ht="12.75">
      <c r="G618" s="62"/>
      <c r="H618" s="112"/>
      <c r="I618" s="112"/>
      <c r="J618" s="112"/>
      <c r="K618" s="112"/>
    </row>
    <row r="619" spans="7:11" ht="12.75">
      <c r="G619" s="62"/>
      <c r="H619" s="112"/>
      <c r="I619" s="112"/>
      <c r="J619" s="112"/>
      <c r="K619" s="112"/>
    </row>
    <row r="620" spans="7:11" ht="12.75">
      <c r="G620" s="62"/>
      <c r="H620" s="112"/>
      <c r="I620" s="112"/>
      <c r="J620" s="112"/>
      <c r="K620" s="112"/>
    </row>
    <row r="621" spans="7:11" ht="12.75">
      <c r="G621" s="62"/>
      <c r="H621" s="112"/>
      <c r="I621" s="112"/>
      <c r="J621" s="112"/>
      <c r="K621" s="112"/>
    </row>
    <row r="622" spans="7:11" ht="12.75">
      <c r="G622" s="62"/>
      <c r="H622" s="112"/>
      <c r="I622" s="112"/>
      <c r="J622" s="112"/>
      <c r="K622" s="112"/>
    </row>
    <row r="623" spans="7:11" ht="12.75">
      <c r="G623" s="62"/>
      <c r="H623" s="112"/>
      <c r="I623" s="112"/>
      <c r="J623" s="112"/>
      <c r="K623" s="112"/>
    </row>
    <row r="624" spans="7:11" ht="12.75">
      <c r="G624" s="62"/>
      <c r="H624" s="112"/>
      <c r="I624" s="112"/>
      <c r="J624" s="112"/>
      <c r="K624" s="112"/>
    </row>
    <row r="625" spans="7:11" ht="12.75">
      <c r="G625" s="62"/>
      <c r="H625" s="112"/>
      <c r="I625" s="112"/>
      <c r="J625" s="112"/>
      <c r="K625" s="112"/>
    </row>
    <row r="626" spans="7:11" ht="12.75">
      <c r="G626" s="62"/>
      <c r="H626" s="112"/>
      <c r="I626" s="112"/>
      <c r="J626" s="112"/>
      <c r="K626" s="112"/>
    </row>
    <row r="627" spans="7:11" ht="12.75">
      <c r="G627" s="62"/>
      <c r="H627" s="112"/>
      <c r="I627" s="112"/>
      <c r="J627" s="112"/>
      <c r="K627" s="112"/>
    </row>
    <row r="628" spans="7:11" ht="12.75">
      <c r="G628" s="62"/>
      <c r="H628" s="112"/>
      <c r="I628" s="112"/>
      <c r="J628" s="112"/>
      <c r="K628" s="112"/>
    </row>
    <row r="629" spans="7:11" ht="12.75">
      <c r="G629" s="62"/>
      <c r="H629" s="112"/>
      <c r="I629" s="112"/>
      <c r="J629" s="112"/>
      <c r="K629" s="112"/>
    </row>
  </sheetData>
  <sheetProtection/>
  <mergeCells count="29">
    <mergeCell ref="F331:G331"/>
    <mergeCell ref="D332:G332"/>
    <mergeCell ref="C334:G334"/>
    <mergeCell ref="C335:G335"/>
    <mergeCell ref="C287:G287"/>
    <mergeCell ref="C288:G288"/>
    <mergeCell ref="C289:G289"/>
    <mergeCell ref="F328:G328"/>
    <mergeCell ref="F329:G329"/>
    <mergeCell ref="E330:G330"/>
    <mergeCell ref="C181:C182"/>
    <mergeCell ref="C235:C237"/>
    <mergeCell ref="C238:C240"/>
    <mergeCell ref="F284:G284"/>
    <mergeCell ref="D285:G285"/>
    <mergeCell ref="C286:G286"/>
    <mergeCell ref="A40:G40"/>
    <mergeCell ref="C44:C45"/>
    <mergeCell ref="D44:D45"/>
    <mergeCell ref="C174:C175"/>
    <mergeCell ref="C176:C178"/>
    <mergeCell ref="C179:C180"/>
    <mergeCell ref="F1:G1"/>
    <mergeCell ref="D2:G2"/>
    <mergeCell ref="F3:G3"/>
    <mergeCell ref="C6:G6"/>
    <mergeCell ref="F37:G37"/>
    <mergeCell ref="C38:D38"/>
    <mergeCell ref="E38:G38"/>
  </mergeCells>
  <printOptions horizontalCentered="1"/>
  <pageMargins left="0.1968503937007874" right="0.2755905511811024" top="0.3937007874015748" bottom="0.3937007874015748" header="0.8267716535433072" footer="0.1968503937007874"/>
  <pageSetup fitToHeight="10" fitToWidth="1" horizontalDpi="600" verticalDpi="600" orientation="portrait" paperSize="9" scale="66" r:id="rId1"/>
  <rowBreaks count="2" manualBreakCount="2">
    <brk id="283" max="255" man="1"/>
    <brk id="330" max="255"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2021-04-05T07:47:58Z</cp:lastPrinted>
  <dcterms:created xsi:type="dcterms:W3CDTF">2008-10-30T07:18:08Z</dcterms:created>
  <dcterms:modified xsi:type="dcterms:W3CDTF">2021-05-24T10:59:20Z</dcterms:modified>
  <cp:category/>
  <cp:version/>
  <cp:contentType/>
  <cp:contentStatus/>
</cp:coreProperties>
</file>