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608" activeTab="0"/>
  </bookViews>
  <sheets>
    <sheet name="июнь 1" sheetId="1" r:id="rId1"/>
  </sheets>
  <definedNames>
    <definedName name="_xlnm.Print_Area" localSheetId="0">'июнь 1'!$A$1:$I$135</definedName>
  </definedNames>
  <calcPr fullCalcOnLoad="1"/>
</workbook>
</file>

<file path=xl/sharedStrings.xml><?xml version="1.0" encoding="utf-8"?>
<sst xmlns="http://schemas.openxmlformats.org/spreadsheetml/2006/main" count="209" uniqueCount="198">
  <si>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</si>
  <si>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</si>
  <si>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Межбюджетные трансферты, передаваемые бюджетам городских округов на комплектование книжных фондов библиотек муниципальных образованй</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</si>
  <si>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</si>
  <si>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000 2 02 04081 04 0000 151</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</si>
  <si>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</si>
  <si>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</si>
  <si>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</si>
  <si>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</si>
  <si>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</si>
  <si>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000 2 02 04025 04 0000 151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</si>
  <si>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</si>
  <si>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</si>
  <si>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</si>
  <si>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муниципальных районов из резервного фонда Правительства Пензенской области</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</si>
  <si>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</si>
  <si>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</si>
  <si>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</si>
  <si>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</si>
  <si>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</si>
  <si>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</si>
  <si>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</si>
  <si>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</si>
  <si>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</si>
  <si>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</si>
  <si>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</si>
  <si>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</si>
  <si>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</si>
  <si>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</si>
  <si>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</si>
  <si>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</si>
  <si>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</si>
  <si>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</si>
  <si>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</si>
  <si>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</si>
  <si>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</si>
  <si>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</si>
  <si>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</si>
  <si>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</si>
  <si>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</si>
  <si>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</si>
  <si>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Субсидии бюджетам городских округов на реализацию федеральных целевых программ</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</si>
  <si>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</si>
  <si>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</si>
  <si>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</si>
  <si>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</si>
  <si>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</si>
  <si>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</si>
  <si>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000 2 02 20051 04 0000 151</t>
  </si>
  <si>
    <t>000 2 02 20299 04 0000 151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</si>
  <si>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</si>
  <si>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</si>
  <si>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</si>
  <si>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</si>
  <si>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</si>
  <si>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</si>
  <si>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</si>
  <si>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</si>
  <si>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</si>
  <si>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</si>
  <si>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</si>
  <si>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</si>
  <si>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</si>
  <si>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</si>
  <si>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</si>
  <si>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</si>
  <si>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</si>
  <si>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</si>
  <si>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</si>
  <si>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</si>
  <si>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</si>
  <si>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</si>
  <si>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</si>
  <si>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</si>
  <si>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</si>
  <si>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</si>
  <si>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</si>
  <si>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</si>
  <si>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</si>
  <si>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</si>
  <si>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</si>
  <si>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</si>
  <si>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Прочие субсидии бюджетам  городских округов на модернизацию инфраструктуры общего образования</t>
  </si>
  <si>
    <t>000 2 02 29999 04 9204 151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</si>
  <si>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</si>
  <si>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</si>
  <si>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</si>
  <si>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</si>
  <si>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</si>
  <si>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</si>
  <si>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</si>
  <si>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000 2 02 29999 04 9207 151</t>
  </si>
  <si>
    <t>000 2 02 29999 04 9208 151</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</si>
  <si>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</si>
  <si>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</si>
  <si>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субсидии бюджетам  городских округов на организацию отдыха детей в оздоровительных лагерях с дневным пребыванием в каникулярное время</t>
  </si>
  <si>
    <t>Прочие субсидии бюджетам  городских округов на организацию отдыха детей в загородных стационарных детских оздоровительных лагерях в каникулярное время</t>
  </si>
  <si>
    <t>000 2 02 20302 04 0000 151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</si>
  <si>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</si>
  <si>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</si>
  <si>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</si>
  <si>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</si>
  <si>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</si>
  <si>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</si>
  <si>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</si>
  <si>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Прочие субсидии бюджетам  городских округов на капитальный ремонт муниципальных общеобразовательных организаций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</si>
  <si>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</si>
  <si>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</si>
  <si>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</si>
  <si>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Прочие межбюджетные трансферты, передаваемые бюджетам городских округов на 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</si>
  <si>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000 2 02 49999 04 9465 151</t>
  </si>
  <si>
    <t>000 2 0249999 04 9466 151</t>
  </si>
  <si>
    <t>000 2 02 20051 04 9261 151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</si>
  <si>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</si>
  <si>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000 2 02 25555 04 0000 151</t>
  </si>
  <si>
    <t>000 2 02 25555 04 9257 151</t>
  </si>
  <si>
    <t>Субсидии бюджетам городских округов на предоставление молодым семьям социальных выплат на приобретение жилья или строительство индивидуального жилого дома</t>
  </si>
  <si>
    <t>000 2 02 29999 04 9203 151</t>
  </si>
  <si>
    <t>Прочие субсидии бюджетам  городских округов на совершенствование  систем наружного освещения</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</si>
  <si>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</si>
  <si>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</si>
  <si>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</si>
  <si>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</si>
  <si>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000 2 02 25560 04 0000 151</t>
  </si>
  <si>
    <t>000 2 02 25560 04 9238 151</t>
  </si>
  <si>
    <t>Субсидии бюджетам городских округов на поддержку обустройства мест массового отдыха населения (городских парков)</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</si>
  <si>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</si>
  <si>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</si>
  <si>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000 2 0249999 04 1003 151</t>
  </si>
  <si>
    <t>000 2 0249999 04 9473 151</t>
  </si>
  <si>
    <t>Прочие межбюджетные трансферты, передаваемые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</si>
  <si>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</si>
  <si>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</si>
  <si>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</si>
  <si>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</si>
  <si>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</si>
  <si>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</si>
  <si>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</si>
  <si>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</si>
  <si>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</si>
  <si>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</si>
  <si>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</si>
  <si>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</si>
  <si>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</si>
  <si>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</si>
  <si>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</si>
  <si>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</si>
  <si>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</si>
  <si>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</si>
  <si>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</si>
  <si>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</si>
  <si>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</si>
  <si>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</si>
  <si>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</si>
  <si>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</si>
  <si>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</si>
  <si>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</si>
  <si>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</si>
  <si>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</si>
  <si>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</si>
  <si>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</si>
  <si>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</si>
  <si>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</si>
  <si>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</si>
  <si>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</si>
  <si>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</si>
  <si>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</si>
  <si>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</si>
  <si>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</si>
  <si>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</si>
  <si>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</si>
  <si>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</si>
  <si>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</si>
  <si>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</si>
  <si>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</si>
  <si>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</si>
  <si>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Приложение  №3</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</si>
  <si>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</si>
  <si>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</si>
  <si>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</si>
  <si>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</si>
  <si>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</si>
  <si>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</si>
  <si>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</si>
  <si>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</si>
  <si>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</si>
  <si>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</si>
  <si>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</si>
  <si>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</si>
  <si>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</si>
  <si>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</si>
  <si>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 xml:space="preserve"> Объем  безвозмездных поступлений  в бюджет города Кузнецка Пензенской области                                                                                                                               на 2018 год и на плановый период 2019 и 2020 годов </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</si>
  <si>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</si>
  <si>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</si>
  <si>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</si>
  <si>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</si>
  <si>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</si>
  <si>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от _________2018  №___</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</si>
</sst>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sz val="9"/>
      <name val="Times New Roman"/>
      <family val="1"/>
    </font>
    <font>
      <i/>
      <sz val="8"/>
      <color indexed="23"/>
      <name val="Arial Cyr"/>
      <family val="0"/>
    </font>
    <font>
      <sz val="10"/>
      <color indexed="62"/>
      <name val="Arial Cyr"/>
      <family val="0"/>
    </font>
    <font>
      <sz val="12"/>
      <name val="Arial"/>
      <family val="2"/>
    </font>
    <font>
      <sz val="12"/>
      <name val="Times New Roman"/>
      <family val="1"/>
    </font>
    <font>
      <i/>
      <sz val="12"/>
      <name val="Times New Roman"/>
      <family val="1"/>
    </font>
    <font>
      <sz val="12"/>
      <name val="Arial Cyr"/>
      <family val="0"/>
    </font>
    <font>
      <i/>
      <sz val="10"/>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4"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5"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5">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13" fillId="0" borderId="0" xfId="0" applyFont="1" applyAlignment="1">
      <alignment/>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177" fontId="6" fillId="0" borderId="15" xfId="81" applyNumberFormat="1" applyFont="1" applyFill="1" applyBorder="1" applyAlignment="1" applyProtection="1">
      <alignment vertical="center" wrapText="1"/>
      <protection/>
    </xf>
    <xf numFmtId="0" fontId="7" fillId="0" borderId="16" xfId="0" applyFont="1" applyFill="1" applyBorder="1" applyAlignment="1">
      <alignment horizontal="center" vertic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7"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16" fillId="0" borderId="13" xfId="81" applyNumberFormat="1" applyFont="1" applyFill="1" applyBorder="1" applyAlignment="1">
      <alignment vertical="center"/>
    </xf>
    <xf numFmtId="176" fontId="16" fillId="0" borderId="13" xfId="81" applyNumberFormat="1" applyFont="1" applyBorder="1" applyAlignment="1" applyProtection="1">
      <alignment vertical="center" wrapText="1"/>
      <protection/>
    </xf>
    <xf numFmtId="176" fontId="16" fillId="0" borderId="13" xfId="81" applyNumberFormat="1" applyFont="1" applyBorder="1" applyAlignment="1">
      <alignment vertical="center"/>
    </xf>
    <xf numFmtId="176" fontId="7" fillId="39" borderId="13" xfId="81" applyNumberFormat="1" applyFont="1" applyFill="1" applyBorder="1" applyAlignment="1">
      <alignment vertical="center"/>
    </xf>
    <xf numFmtId="176" fontId="17" fillId="39" borderId="13" xfId="81" applyNumberFormat="1" applyFont="1" applyFill="1" applyBorder="1" applyAlignment="1">
      <alignment vertical="center"/>
    </xf>
    <xf numFmtId="176" fontId="17" fillId="0" borderId="13" xfId="81" applyNumberFormat="1" applyFont="1" applyFill="1" applyBorder="1" applyAlignment="1">
      <alignment vertical="center"/>
    </xf>
    <xf numFmtId="176" fontId="18" fillId="0"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0" borderId="13" xfId="81" applyNumberFormat="1" applyFont="1" applyBorder="1" applyAlignment="1">
      <alignment vertical="center"/>
    </xf>
    <xf numFmtId="176" fontId="19"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8" xfId="0" applyNumberFormat="1" applyFont="1" applyFill="1" applyBorder="1" applyAlignment="1">
      <alignment horizontal="center" vertical="center" wrapText="1"/>
    </xf>
    <xf numFmtId="0" fontId="9" fillId="0" borderId="18" xfId="0" applyFont="1" applyFill="1" applyBorder="1" applyAlignment="1">
      <alignment vertical="top" wrapText="1"/>
    </xf>
    <xf numFmtId="49" fontId="9" fillId="0" borderId="18" xfId="0" applyNumberFormat="1" applyFont="1" applyFill="1" applyBorder="1" applyAlignment="1">
      <alignment horizontal="center" vertical="center" wrapText="1"/>
    </xf>
    <xf numFmtId="0" fontId="9" fillId="0" borderId="0" xfId="0" applyFont="1" applyAlignment="1">
      <alignment vertical="top" wrapText="1"/>
    </xf>
    <xf numFmtId="49" fontId="12" fillId="39" borderId="18"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8" xfId="0" applyNumberFormat="1"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0" fontId="20" fillId="0" borderId="14" xfId="0" applyFont="1" applyFill="1" applyBorder="1" applyAlignment="1">
      <alignment vertical="top" wrapText="1"/>
    </xf>
    <xf numFmtId="0" fontId="9" fillId="0" borderId="19" xfId="0" applyFont="1" applyFill="1" applyBorder="1" applyAlignment="1">
      <alignment vertical="top" wrapText="1"/>
    </xf>
    <xf numFmtId="0" fontId="9" fillId="0" borderId="0" xfId="0" applyFont="1" applyFill="1" applyAlignment="1">
      <alignment horizontal="center" vertical="center"/>
    </xf>
    <xf numFmtId="0" fontId="9" fillId="0" borderId="20" xfId="0" applyFont="1" applyFill="1" applyBorder="1" applyAlignment="1">
      <alignment vertical="top" wrapText="1"/>
    </xf>
    <xf numFmtId="0" fontId="9" fillId="0" borderId="17" xfId="0" applyFont="1" applyBorder="1" applyAlignment="1">
      <alignment horizontal="center" vertical="center"/>
    </xf>
    <xf numFmtId="0" fontId="9" fillId="0" borderId="20" xfId="0" applyFont="1" applyBorder="1" applyAlignment="1">
      <alignment vertical="top" wrapText="1"/>
    </xf>
    <xf numFmtId="0" fontId="9" fillId="0" borderId="21" xfId="0" applyFont="1" applyBorder="1" applyAlignment="1">
      <alignment horizontal="center" vertical="center"/>
    </xf>
    <xf numFmtId="0" fontId="12" fillId="39" borderId="17" xfId="0" applyFont="1" applyFill="1" applyBorder="1" applyAlignment="1">
      <alignment horizontal="center" vertical="center"/>
    </xf>
    <xf numFmtId="0" fontId="9" fillId="0" borderId="13" xfId="0" applyFont="1" applyBorder="1" applyAlignment="1">
      <alignment horizontal="center" vertical="center"/>
    </xf>
    <xf numFmtId="49" fontId="12" fillId="0" borderId="18" xfId="0" applyNumberFormat="1" applyFont="1" applyFill="1" applyBorder="1" applyAlignment="1">
      <alignment horizontal="center" vertical="center" wrapText="1"/>
    </xf>
    <xf numFmtId="178" fontId="9" fillId="0" borderId="13" xfId="0" applyNumberFormat="1" applyFont="1" applyFill="1" applyBorder="1" applyAlignment="1" applyProtection="1">
      <alignment vertical="top" wrapText="1"/>
      <protection/>
    </xf>
    <xf numFmtId="0" fontId="9" fillId="0" borderId="13" xfId="0" applyNumberFormat="1" applyFont="1" applyBorder="1" applyAlignment="1" applyProtection="1">
      <alignment vertical="top" wrapText="1"/>
      <protection/>
    </xf>
    <xf numFmtId="0" fontId="9" fillId="0" borderId="14"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7" fontId="6" fillId="0" borderId="22" xfId="81" applyNumberFormat="1" applyFont="1" applyFill="1" applyBorder="1" applyAlignment="1" applyProtection="1">
      <alignment vertical="center" wrapText="1"/>
      <protection/>
    </xf>
    <xf numFmtId="176" fontId="16" fillId="0" borderId="13" xfId="81" applyNumberFormat="1" applyFont="1" applyBorder="1" applyAlignment="1" applyProtection="1">
      <alignment horizontal="center" vertical="center" wrapText="1"/>
      <protection/>
    </xf>
    <xf numFmtId="176" fontId="16"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7" fillId="39" borderId="13" xfId="81" applyNumberFormat="1" applyFont="1" applyFill="1" applyBorder="1" applyAlignment="1">
      <alignment horizontal="center" vertical="center"/>
    </xf>
    <xf numFmtId="176" fontId="17"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21"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15" xfId="81" applyNumberFormat="1" applyFont="1" applyFill="1" applyBorder="1" applyAlignment="1" applyProtection="1">
      <alignment vertical="center" wrapText="1"/>
      <protection/>
    </xf>
    <xf numFmtId="0" fontId="9" fillId="0" borderId="13" xfId="0" applyFont="1" applyBorder="1" applyAlignment="1">
      <alignment vertical="center" wrapText="1"/>
    </xf>
    <xf numFmtId="0" fontId="9" fillId="0" borderId="23" xfId="0" applyFont="1" applyBorder="1" applyAlignment="1">
      <alignment vertical="center" wrapText="1"/>
    </xf>
    <xf numFmtId="0" fontId="9" fillId="0" borderId="18" xfId="0" applyFont="1"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9" fillId="0" borderId="13" xfId="0" applyFont="1" applyBorder="1" applyAlignment="1">
      <alignment vertical="top" wrapText="1"/>
    </xf>
    <xf numFmtId="0" fontId="9" fillId="0" borderId="24" xfId="0" applyFont="1" applyBorder="1" applyAlignment="1">
      <alignment vertical="top" wrapText="1"/>
    </xf>
    <xf numFmtId="0" fontId="9" fillId="0" borderId="23" xfId="0" applyFont="1" applyBorder="1" applyAlignment="1">
      <alignment vertical="top" wrapText="1"/>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49" fontId="9" fillId="0" borderId="17"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3" xfId="0" applyFont="1" applyFill="1" applyBorder="1" applyAlignment="1">
      <alignment vertical="top"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I111"/>
  <sheetViews>
    <sheetView tabSelected="1" view="pageBreakPreview" zoomScale="120" zoomScaleSheetLayoutView="120" zoomScalePageLayoutView="0" workbookViewId="0" topLeftCell="C1">
      <selection activeCell="F47" sqref="F47"/>
    </sheetView>
  </sheetViews>
  <sheetFormatPr defaultColWidth="9.00390625" defaultRowHeight="12.75"/>
  <cols>
    <col min="1" max="1" width="9.00390625" style="0" customWidth="1"/>
    <col min="2" max="2" width="6.00390625" style="8" customWidth="1"/>
    <col min="3" max="3" width="68.375" style="8" customWidth="1"/>
    <col min="4" max="4" width="24.50390625" style="8" customWidth="1"/>
    <col min="5" max="5" width="19.50390625" style="8" customWidth="1"/>
    <col min="6" max="6" width="18.875" style="0" customWidth="1"/>
    <col min="7" max="7" width="18.50390625" style="0" customWidth="1"/>
    <col min="8" max="9" width="12.625" style="0" hidden="1" customWidth="1"/>
  </cols>
  <sheetData>
    <row r="1" spans="5:7" ht="12.75">
      <c r="E1" s="19"/>
      <c r="F1" s="102" t="s">
        <v>176</v>
      </c>
      <c r="G1" s="102"/>
    </row>
    <row r="2" spans="5:7" ht="12.75">
      <c r="E2" s="19"/>
      <c r="F2" s="21"/>
      <c r="G2" s="20" t="s">
        <v>36</v>
      </c>
    </row>
    <row r="3" spans="5:7" ht="15.75" customHeight="1">
      <c r="E3" s="103" t="s">
        <v>190</v>
      </c>
      <c r="F3" s="104"/>
      <c r="G3" s="104"/>
    </row>
    <row r="4" spans="5:7" ht="18" customHeight="1">
      <c r="E4" s="102" t="s">
        <v>197</v>
      </c>
      <c r="F4" s="102"/>
      <c r="G4" s="102"/>
    </row>
    <row r="5" ht="1.5" customHeight="1" hidden="1"/>
    <row r="6" spans="3:7" ht="29.25" customHeight="1">
      <c r="C6" s="108" t="s">
        <v>191</v>
      </c>
      <c r="D6" s="109"/>
      <c r="E6" s="109"/>
      <c r="F6" s="109"/>
      <c r="G6" s="109"/>
    </row>
    <row r="7" spans="3:7" ht="18" customHeight="1">
      <c r="C7" s="11"/>
      <c r="D7" s="13"/>
      <c r="E7" s="12"/>
      <c r="F7" s="13"/>
      <c r="G7" s="23" t="s">
        <v>140</v>
      </c>
    </row>
    <row r="8" spans="2:9" ht="23.25" customHeight="1">
      <c r="B8" s="9"/>
      <c r="C8" s="24" t="s">
        <v>139</v>
      </c>
      <c r="D8" s="22" t="s">
        <v>8</v>
      </c>
      <c r="E8" s="25" t="s">
        <v>141</v>
      </c>
      <c r="F8" s="25" t="s">
        <v>142</v>
      </c>
      <c r="G8" s="25" t="s">
        <v>143</v>
      </c>
      <c r="H8">
        <v>2018</v>
      </c>
      <c r="I8">
        <v>2019</v>
      </c>
    </row>
    <row r="9" spans="2:7" ht="12" customHeight="1">
      <c r="B9" s="9"/>
      <c r="C9" s="5">
        <v>1</v>
      </c>
      <c r="D9" s="1">
        <v>2</v>
      </c>
      <c r="E9" s="2">
        <v>3</v>
      </c>
      <c r="F9" s="2">
        <v>4</v>
      </c>
      <c r="G9" s="2">
        <v>5</v>
      </c>
    </row>
    <row r="10" spans="2:7" ht="25.5" customHeight="1">
      <c r="B10" s="26" t="s">
        <v>15</v>
      </c>
      <c r="C10" s="6" t="s">
        <v>19</v>
      </c>
      <c r="D10" s="3" t="s">
        <v>20</v>
      </c>
      <c r="E10" s="30">
        <f>E11+E105+E106+E103</f>
        <v>1324378.672</v>
      </c>
      <c r="F10" s="30">
        <f>F11+F105+F106</f>
        <v>1079448.111</v>
      </c>
      <c r="G10" s="30">
        <f>G11+G105+G106</f>
        <v>1102709.39</v>
      </c>
    </row>
    <row r="11" spans="2:7" ht="36.75" customHeight="1">
      <c r="B11" s="26" t="s">
        <v>16</v>
      </c>
      <c r="C11" s="7" t="s">
        <v>29</v>
      </c>
      <c r="D11" s="3" t="s">
        <v>28</v>
      </c>
      <c r="E11" s="30">
        <f>E12+E16+E45+E96</f>
        <v>1189947.972</v>
      </c>
      <c r="F11" s="30">
        <f>F12+F16+F45+F96</f>
        <v>1079448.111</v>
      </c>
      <c r="G11" s="30">
        <f>G12+G16+G45+G96</f>
        <v>1102709.39</v>
      </c>
    </row>
    <row r="12" spans="2:7" ht="28.5" customHeight="1">
      <c r="B12" s="26" t="s">
        <v>24</v>
      </c>
      <c r="C12" s="43" t="s">
        <v>21</v>
      </c>
      <c r="D12" s="44" t="s">
        <v>46</v>
      </c>
      <c r="E12" s="31">
        <f>E13+E15+E14</f>
        <v>134246.672</v>
      </c>
      <c r="F12" s="31">
        <f>F13+F15+F14</f>
        <v>75636.11099999999</v>
      </c>
      <c r="G12" s="31">
        <f>G13+G15+G14</f>
        <v>75388.29000000001</v>
      </c>
    </row>
    <row r="13" spans="2:9" ht="30.75" customHeight="1">
      <c r="B13" s="26"/>
      <c r="C13" s="45" t="s">
        <v>30</v>
      </c>
      <c r="D13" s="46" t="s">
        <v>44</v>
      </c>
      <c r="E13" s="93">
        <v>70434.5</v>
      </c>
      <c r="F13" s="93">
        <v>53522.7</v>
      </c>
      <c r="G13" s="93">
        <v>52535.8</v>
      </c>
      <c r="H13" s="10">
        <v>17845.158</v>
      </c>
      <c r="I13" s="74">
        <v>18607.291</v>
      </c>
    </row>
    <row r="14" spans="2:7" ht="30.75" customHeight="1">
      <c r="B14" s="26"/>
      <c r="C14" s="45" t="s">
        <v>30</v>
      </c>
      <c r="D14" s="46" t="s">
        <v>44</v>
      </c>
      <c r="E14" s="93">
        <v>22283.172</v>
      </c>
      <c r="F14" s="93">
        <v>18791.211</v>
      </c>
      <c r="G14" s="93">
        <v>19530.29</v>
      </c>
    </row>
    <row r="15" spans="2:7" ht="30" customHeight="1">
      <c r="B15" s="26"/>
      <c r="C15" s="45" t="s">
        <v>37</v>
      </c>
      <c r="D15" s="46" t="s">
        <v>45</v>
      </c>
      <c r="E15" s="93">
        <f>8322.2+594+26759.8+5853</f>
        <v>41529</v>
      </c>
      <c r="F15" s="93">
        <v>3322.2</v>
      </c>
      <c r="G15" s="93">
        <v>3322.2</v>
      </c>
    </row>
    <row r="16" spans="2:7" ht="38.25" customHeight="1">
      <c r="B16" s="26" t="s">
        <v>25</v>
      </c>
      <c r="C16" s="43" t="s">
        <v>177</v>
      </c>
      <c r="D16" s="47" t="s">
        <v>47</v>
      </c>
      <c r="E16" s="32">
        <f>SUM(E17:E35)</f>
        <v>61145.700000000004</v>
      </c>
      <c r="F16" s="32">
        <f>SUM(F26:F35)</f>
        <v>0</v>
      </c>
      <c r="G16" s="32">
        <f>SUM(G26:G35)</f>
        <v>0</v>
      </c>
    </row>
    <row r="17" spans="2:7" ht="25.5" customHeight="1">
      <c r="B17" s="26"/>
      <c r="C17" s="112" t="s">
        <v>192</v>
      </c>
      <c r="D17" s="49" t="s">
        <v>193</v>
      </c>
      <c r="E17" s="90">
        <v>943.7</v>
      </c>
      <c r="F17" s="96"/>
      <c r="G17" s="96"/>
    </row>
    <row r="18" spans="2:7" ht="24.75" customHeight="1">
      <c r="B18" s="26"/>
      <c r="C18" s="113"/>
      <c r="D18" s="49" t="s">
        <v>194</v>
      </c>
      <c r="E18" s="90">
        <v>772.2</v>
      </c>
      <c r="F18" s="96"/>
      <c r="G18" s="96"/>
    </row>
    <row r="19" spans="2:7" ht="43.5" customHeight="1">
      <c r="B19" s="26"/>
      <c r="C19" s="100" t="s">
        <v>113</v>
      </c>
      <c r="D19" s="86" t="s">
        <v>115</v>
      </c>
      <c r="E19" s="90">
        <v>773.9</v>
      </c>
      <c r="F19" s="96"/>
      <c r="G19" s="96"/>
    </row>
    <row r="20" spans="2:7" ht="47.25" customHeight="1">
      <c r="B20" s="26"/>
      <c r="C20" s="99" t="s">
        <v>113</v>
      </c>
      <c r="D20" s="86" t="s">
        <v>195</v>
      </c>
      <c r="E20" s="90">
        <v>8900</v>
      </c>
      <c r="F20" s="96"/>
      <c r="G20" s="96"/>
    </row>
    <row r="21" spans="2:7" ht="33" customHeight="1">
      <c r="B21" s="26"/>
      <c r="C21" s="101" t="s">
        <v>196</v>
      </c>
      <c r="D21" s="86" t="s">
        <v>117</v>
      </c>
      <c r="E21" s="90">
        <v>196</v>
      </c>
      <c r="F21" s="96"/>
      <c r="G21" s="96"/>
    </row>
    <row r="22" spans="2:7" ht="30" customHeight="1">
      <c r="B22" s="26"/>
      <c r="C22" s="48" t="s">
        <v>189</v>
      </c>
      <c r="D22" s="86" t="s">
        <v>104</v>
      </c>
      <c r="E22" s="90">
        <v>5710.5</v>
      </c>
      <c r="F22" s="96"/>
      <c r="G22" s="96"/>
    </row>
    <row r="23" spans="2:7" ht="57.75" customHeight="1">
      <c r="B23" s="26"/>
      <c r="C23" s="48" t="s">
        <v>184</v>
      </c>
      <c r="D23" s="86" t="s">
        <v>144</v>
      </c>
      <c r="E23" s="90">
        <v>32163</v>
      </c>
      <c r="F23" s="77">
        <v>0</v>
      </c>
      <c r="G23" s="77">
        <v>0</v>
      </c>
    </row>
    <row r="24" spans="2:7" ht="39.75" customHeight="1">
      <c r="B24" s="26"/>
      <c r="C24" s="114" t="s">
        <v>122</v>
      </c>
      <c r="D24" s="86" t="s">
        <v>121</v>
      </c>
      <c r="E24" s="90">
        <v>47.5</v>
      </c>
      <c r="F24" s="77"/>
      <c r="G24" s="77"/>
    </row>
    <row r="25" spans="2:7" ht="46.5" customHeight="1">
      <c r="B25" s="26"/>
      <c r="C25" s="114" t="s">
        <v>146</v>
      </c>
      <c r="D25" s="86" t="s">
        <v>145</v>
      </c>
      <c r="E25" s="90">
        <f>8630+8.9</f>
        <v>8638.9</v>
      </c>
      <c r="F25" s="77">
        <v>0</v>
      </c>
      <c r="G25" s="77">
        <v>0</v>
      </c>
    </row>
    <row r="26" spans="2:7" ht="16.5" customHeight="1" hidden="1">
      <c r="B26" s="26"/>
      <c r="C26" s="45" t="s">
        <v>41</v>
      </c>
      <c r="D26" s="49" t="s">
        <v>48</v>
      </c>
      <c r="E26" s="33"/>
      <c r="F26" s="78"/>
      <c r="G26" s="78"/>
    </row>
    <row r="27" spans="2:7" ht="25.5" customHeight="1" hidden="1">
      <c r="B27" s="26"/>
      <c r="C27" s="50" t="s">
        <v>116</v>
      </c>
      <c r="D27" s="49" t="s">
        <v>112</v>
      </c>
      <c r="E27" s="33"/>
      <c r="F27" s="78"/>
      <c r="G27" s="78"/>
    </row>
    <row r="28" spans="2:7" ht="37.5" customHeight="1" hidden="1">
      <c r="B28" s="26"/>
      <c r="C28" s="65" t="s">
        <v>38</v>
      </c>
      <c r="D28" s="49" t="s">
        <v>49</v>
      </c>
      <c r="E28" s="34"/>
      <c r="F28" s="75">
        <v>0</v>
      </c>
      <c r="G28" s="75">
        <v>0</v>
      </c>
    </row>
    <row r="29" spans="2:7" ht="24" customHeight="1" hidden="1">
      <c r="B29" s="26"/>
      <c r="C29" s="66" t="s">
        <v>98</v>
      </c>
      <c r="D29" s="49" t="s">
        <v>97</v>
      </c>
      <c r="E29" s="34"/>
      <c r="F29" s="75">
        <v>0</v>
      </c>
      <c r="G29" s="75">
        <v>0</v>
      </c>
    </row>
    <row r="30" spans="2:7" ht="24" customHeight="1" hidden="1">
      <c r="B30" s="26"/>
      <c r="C30" s="67" t="s">
        <v>108</v>
      </c>
      <c r="D30" s="49" t="s">
        <v>107</v>
      </c>
      <c r="E30" s="34"/>
      <c r="F30" s="75"/>
      <c r="G30" s="75"/>
    </row>
    <row r="31" spans="2:7" ht="24" customHeight="1" hidden="1">
      <c r="B31" s="26"/>
      <c r="C31" s="105" t="s">
        <v>113</v>
      </c>
      <c r="D31" s="49" t="s">
        <v>114</v>
      </c>
      <c r="E31" s="34"/>
      <c r="F31" s="75"/>
      <c r="G31" s="75"/>
    </row>
    <row r="32" spans="2:7" ht="19.5" customHeight="1" hidden="1">
      <c r="B32" s="26"/>
      <c r="C32" s="105"/>
      <c r="D32" s="49" t="s">
        <v>115</v>
      </c>
      <c r="E32" s="34"/>
      <c r="F32" s="75"/>
      <c r="G32" s="75"/>
    </row>
    <row r="33" spans="2:7" ht="18" customHeight="1" hidden="1">
      <c r="B33" s="26"/>
      <c r="C33" s="106" t="s">
        <v>125</v>
      </c>
      <c r="D33" s="49" t="s">
        <v>123</v>
      </c>
      <c r="E33" s="35"/>
      <c r="F33" s="75"/>
      <c r="G33" s="75"/>
    </row>
    <row r="34" spans="2:7" ht="15.75" customHeight="1" hidden="1">
      <c r="B34" s="26"/>
      <c r="C34" s="107"/>
      <c r="D34" s="49" t="s">
        <v>124</v>
      </c>
      <c r="E34" s="35"/>
      <c r="F34" s="75"/>
      <c r="G34" s="75"/>
    </row>
    <row r="35" spans="2:7" ht="18" customHeight="1">
      <c r="B35" s="26"/>
      <c r="C35" s="7" t="s">
        <v>22</v>
      </c>
      <c r="D35" s="51" t="s">
        <v>84</v>
      </c>
      <c r="E35" s="36">
        <f>E36</f>
        <v>3000</v>
      </c>
      <c r="F35" s="79">
        <f>F36</f>
        <v>0</v>
      </c>
      <c r="G35" s="79">
        <f>G36</f>
        <v>0</v>
      </c>
    </row>
    <row r="36" spans="2:7" ht="16.5" customHeight="1">
      <c r="B36" s="26"/>
      <c r="C36" s="52" t="s">
        <v>23</v>
      </c>
      <c r="D36" s="53" t="s">
        <v>85</v>
      </c>
      <c r="E36" s="37">
        <f>SUM(E37:E44)</f>
        <v>3000</v>
      </c>
      <c r="F36" s="80">
        <f>SUM(F38:F38)</f>
        <v>0</v>
      </c>
      <c r="G36" s="80">
        <f>SUM(G38:G38)</f>
        <v>0</v>
      </c>
    </row>
    <row r="37" spans="2:7" ht="26.25" customHeight="1" hidden="1">
      <c r="B37" s="26"/>
      <c r="C37" s="45" t="s">
        <v>118</v>
      </c>
      <c r="D37" s="54" t="s">
        <v>117</v>
      </c>
      <c r="E37" s="38"/>
      <c r="F37" s="81"/>
      <c r="G37" s="81"/>
    </row>
    <row r="38" spans="2:7" ht="25.5" customHeight="1" hidden="1">
      <c r="B38" s="27"/>
      <c r="C38" s="55" t="s">
        <v>82</v>
      </c>
      <c r="D38" s="54" t="s">
        <v>83</v>
      </c>
      <c r="E38" s="39"/>
      <c r="F38" s="75">
        <v>0</v>
      </c>
      <c r="G38" s="75">
        <v>0</v>
      </c>
    </row>
    <row r="39" spans="2:7" ht="25.5" customHeight="1" hidden="1">
      <c r="B39" s="27"/>
      <c r="C39" s="55" t="s">
        <v>105</v>
      </c>
      <c r="D39" s="54" t="s">
        <v>104</v>
      </c>
      <c r="E39" s="39"/>
      <c r="F39" s="75"/>
      <c r="G39" s="75"/>
    </row>
    <row r="40" spans="2:7" ht="25.5" customHeight="1" hidden="1">
      <c r="B40" s="27"/>
      <c r="C40" s="55" t="s">
        <v>96</v>
      </c>
      <c r="D40" s="54" t="s">
        <v>91</v>
      </c>
      <c r="E40" s="39"/>
      <c r="F40" s="75">
        <v>0</v>
      </c>
      <c r="G40" s="75">
        <v>0</v>
      </c>
    </row>
    <row r="41" spans="2:7" ht="25.5" customHeight="1" hidden="1">
      <c r="B41" s="27"/>
      <c r="C41" s="55" t="s">
        <v>95</v>
      </c>
      <c r="D41" s="54" t="s">
        <v>92</v>
      </c>
      <c r="E41" s="39"/>
      <c r="F41" s="75">
        <v>0</v>
      </c>
      <c r="G41" s="75">
        <v>0</v>
      </c>
    </row>
    <row r="42" spans="2:7" ht="36.75" customHeight="1" hidden="1">
      <c r="B42" s="27"/>
      <c r="C42" s="55" t="s">
        <v>122</v>
      </c>
      <c r="D42" s="54" t="s">
        <v>121</v>
      </c>
      <c r="E42" s="39"/>
      <c r="F42" s="75"/>
      <c r="G42" s="75"/>
    </row>
    <row r="43" spans="2:7" ht="36.75" customHeight="1" hidden="1">
      <c r="B43" s="27"/>
      <c r="C43" s="55" t="s">
        <v>127</v>
      </c>
      <c r="D43" s="54" t="s">
        <v>126</v>
      </c>
      <c r="E43" s="39"/>
      <c r="F43" s="75"/>
      <c r="G43" s="75"/>
    </row>
    <row r="44" spans="2:7" ht="66.75" customHeight="1">
      <c r="B44" s="27"/>
      <c r="C44" s="83" t="s">
        <v>94</v>
      </c>
      <c r="D44" s="49" t="s">
        <v>93</v>
      </c>
      <c r="E44" s="90">
        <v>3000</v>
      </c>
      <c r="F44" s="76">
        <v>0</v>
      </c>
      <c r="G44" s="76">
        <v>0</v>
      </c>
    </row>
    <row r="45" spans="2:7" ht="36" customHeight="1">
      <c r="B45" s="26" t="s">
        <v>26</v>
      </c>
      <c r="C45" s="68" t="s">
        <v>31</v>
      </c>
      <c r="D45" s="44" t="s">
        <v>51</v>
      </c>
      <c r="E45" s="32">
        <f>E46+E47+E80+E84+E87+E89+E91+E93</f>
        <v>994555.6000000001</v>
      </c>
      <c r="F45" s="32">
        <f>F46+F47+F80+F84+F87+F89+F91+F93</f>
        <v>1003812</v>
      </c>
      <c r="G45" s="32">
        <f>G46+G47+G80+G84+G87+G89+G91+G93</f>
        <v>1027321.1</v>
      </c>
    </row>
    <row r="46" spans="2:7" ht="42" customHeight="1">
      <c r="B46" s="26"/>
      <c r="C46" s="56" t="s">
        <v>188</v>
      </c>
      <c r="D46" s="57" t="s">
        <v>50</v>
      </c>
      <c r="E46" s="92">
        <v>26641.1</v>
      </c>
      <c r="F46" s="92">
        <v>26641.1</v>
      </c>
      <c r="G46" s="92">
        <v>26641.1</v>
      </c>
    </row>
    <row r="47" spans="2:7" ht="36.75" customHeight="1">
      <c r="B47" s="26"/>
      <c r="C47" s="69" t="s">
        <v>32</v>
      </c>
      <c r="D47" s="82" t="s">
        <v>52</v>
      </c>
      <c r="E47" s="36">
        <f>SUM(E48:E79)</f>
        <v>883562.6000000001</v>
      </c>
      <c r="F47" s="36">
        <f>SUM(F48:F79)</f>
        <v>903522.9</v>
      </c>
      <c r="G47" s="36">
        <f>SUM(G48:G79)</f>
        <v>933205.7</v>
      </c>
    </row>
    <row r="48" spans="2:7" ht="64.5" customHeight="1">
      <c r="B48" s="26"/>
      <c r="C48" s="85" t="s">
        <v>147</v>
      </c>
      <c r="D48" s="49" t="s">
        <v>53</v>
      </c>
      <c r="E48" s="90">
        <v>4.1</v>
      </c>
      <c r="F48" s="90">
        <v>4.6</v>
      </c>
      <c r="G48" s="90">
        <v>4.6</v>
      </c>
    </row>
    <row r="49" spans="2:7" ht="51" customHeight="1">
      <c r="B49" s="26"/>
      <c r="C49" s="84" t="s">
        <v>148</v>
      </c>
      <c r="D49" s="49" t="s">
        <v>54</v>
      </c>
      <c r="E49" s="91">
        <f>15491.5+482.4</f>
        <v>15973.9</v>
      </c>
      <c r="F49" s="91">
        <v>16358.3</v>
      </c>
      <c r="G49" s="91">
        <v>16358.3</v>
      </c>
    </row>
    <row r="50" spans="2:7" ht="54.75" customHeight="1">
      <c r="B50" s="26"/>
      <c r="C50" s="29" t="s">
        <v>149</v>
      </c>
      <c r="D50" s="49" t="s">
        <v>55</v>
      </c>
      <c r="E50" s="92">
        <v>46450</v>
      </c>
      <c r="F50" s="92">
        <v>47999.6</v>
      </c>
      <c r="G50" s="92">
        <v>48578</v>
      </c>
    </row>
    <row r="51" spans="2:7" ht="52.5">
      <c r="B51" s="26"/>
      <c r="C51" s="88" t="s">
        <v>35</v>
      </c>
      <c r="D51" s="49" t="s">
        <v>56</v>
      </c>
      <c r="E51" s="92">
        <v>62.5</v>
      </c>
      <c r="F51" s="92">
        <v>62.5</v>
      </c>
      <c r="G51" s="92">
        <v>62.5</v>
      </c>
    </row>
    <row r="52" spans="2:7" ht="33.75" customHeight="1">
      <c r="B52" s="26"/>
      <c r="C52" s="45" t="s">
        <v>34</v>
      </c>
      <c r="D52" s="49" t="s">
        <v>57</v>
      </c>
      <c r="E52" s="92">
        <v>480.9</v>
      </c>
      <c r="F52" s="92">
        <v>485.3</v>
      </c>
      <c r="G52" s="92">
        <v>502.9</v>
      </c>
    </row>
    <row r="53" spans="2:7" ht="42.75" customHeight="1">
      <c r="B53" s="26"/>
      <c r="C53" s="45" t="s">
        <v>120</v>
      </c>
      <c r="D53" s="49" t="s">
        <v>119</v>
      </c>
      <c r="E53" s="92">
        <v>152.7</v>
      </c>
      <c r="F53" s="92">
        <v>152.7</v>
      </c>
      <c r="G53" s="92">
        <v>152.7</v>
      </c>
    </row>
    <row r="54" spans="2:7" ht="32.25" customHeight="1">
      <c r="B54" s="26"/>
      <c r="C54" s="66" t="s">
        <v>150</v>
      </c>
      <c r="D54" s="49" t="s">
        <v>138</v>
      </c>
      <c r="E54" s="91">
        <f>10953.7+2302.4+248.1</f>
        <v>13504.2</v>
      </c>
      <c r="F54" s="91">
        <v>10953.7</v>
      </c>
      <c r="G54" s="91">
        <v>10953.7</v>
      </c>
    </row>
    <row r="55" spans="2:7" ht="43.5" customHeight="1">
      <c r="B55" s="26"/>
      <c r="C55" s="66" t="s">
        <v>174</v>
      </c>
      <c r="D55" s="49" t="s">
        <v>175</v>
      </c>
      <c r="E55" s="91">
        <f>165.3+12.8</f>
        <v>178.10000000000002</v>
      </c>
      <c r="F55" s="91">
        <v>0</v>
      </c>
      <c r="G55" s="91">
        <v>0</v>
      </c>
    </row>
    <row r="56" spans="2:7" ht="47.25" customHeight="1">
      <c r="B56" s="26"/>
      <c r="C56" s="70" t="s">
        <v>151</v>
      </c>
      <c r="D56" s="49" t="s">
        <v>58</v>
      </c>
      <c r="E56" s="92">
        <v>266133.4</v>
      </c>
      <c r="F56" s="92">
        <v>266156</v>
      </c>
      <c r="G56" s="92">
        <v>276677.4</v>
      </c>
    </row>
    <row r="57" spans="2:7" ht="55.5" customHeight="1">
      <c r="B57" s="26"/>
      <c r="C57" s="70" t="s">
        <v>39</v>
      </c>
      <c r="D57" s="49" t="s">
        <v>59</v>
      </c>
      <c r="E57" s="92">
        <v>42.6</v>
      </c>
      <c r="F57" s="92">
        <v>42.6</v>
      </c>
      <c r="G57" s="92">
        <v>44.3</v>
      </c>
    </row>
    <row r="58" spans="2:7" ht="57" customHeight="1">
      <c r="B58" s="26"/>
      <c r="C58" s="89" t="s">
        <v>183</v>
      </c>
      <c r="D58" s="49" t="s">
        <v>60</v>
      </c>
      <c r="E58" s="92">
        <v>4132.7</v>
      </c>
      <c r="F58" s="92">
        <v>4158.3</v>
      </c>
      <c r="G58" s="92">
        <v>4158.3</v>
      </c>
    </row>
    <row r="59" spans="2:7" ht="64.5" customHeight="1">
      <c r="B59" s="26"/>
      <c r="C59" s="66" t="s">
        <v>156</v>
      </c>
      <c r="D59" s="49" t="s">
        <v>61</v>
      </c>
      <c r="E59" s="91">
        <v>28148.5</v>
      </c>
      <c r="F59" s="91">
        <v>28950.1</v>
      </c>
      <c r="G59" s="91">
        <v>28489.8</v>
      </c>
    </row>
    <row r="60" spans="2:7" ht="59.25" customHeight="1">
      <c r="B60" s="26"/>
      <c r="C60" s="66" t="s">
        <v>157</v>
      </c>
      <c r="D60" s="49" t="s">
        <v>62</v>
      </c>
      <c r="E60" s="91">
        <v>505</v>
      </c>
      <c r="F60" s="91">
        <v>705.3</v>
      </c>
      <c r="G60" s="91">
        <v>705.3</v>
      </c>
    </row>
    <row r="61" spans="2:7" ht="73.5" customHeight="1">
      <c r="B61" s="26"/>
      <c r="C61" s="66" t="s">
        <v>182</v>
      </c>
      <c r="D61" s="49" t="s">
        <v>63</v>
      </c>
      <c r="E61" s="92">
        <v>2092.9</v>
      </c>
      <c r="F61" s="92">
        <v>2099</v>
      </c>
      <c r="G61" s="92">
        <v>2099</v>
      </c>
    </row>
    <row r="62" spans="2:7" ht="65.25" customHeight="1">
      <c r="B62" s="26"/>
      <c r="C62" s="83" t="s">
        <v>178</v>
      </c>
      <c r="D62" s="49" t="s">
        <v>64</v>
      </c>
      <c r="E62" s="92">
        <v>115.2</v>
      </c>
      <c r="F62" s="92">
        <v>115.2</v>
      </c>
      <c r="G62" s="92">
        <v>115.2</v>
      </c>
    </row>
    <row r="63" spans="2:7" ht="42" customHeight="1">
      <c r="B63" s="26"/>
      <c r="C63" s="45" t="s">
        <v>0</v>
      </c>
      <c r="D63" s="49" t="s">
        <v>65</v>
      </c>
      <c r="E63" s="91">
        <v>522</v>
      </c>
      <c r="F63" s="92">
        <v>526.8</v>
      </c>
      <c r="G63" s="92">
        <v>545.9</v>
      </c>
    </row>
    <row r="64" spans="2:7" ht="42" customHeight="1">
      <c r="B64" s="26"/>
      <c r="C64" s="45" t="s">
        <v>1</v>
      </c>
      <c r="D64" s="49" t="s">
        <v>66</v>
      </c>
      <c r="E64" s="92">
        <v>1078.2</v>
      </c>
      <c r="F64" s="92">
        <v>1088.2</v>
      </c>
      <c r="G64" s="92">
        <v>1128.1</v>
      </c>
    </row>
    <row r="65" spans="2:7" ht="71.25" customHeight="1">
      <c r="B65" s="26"/>
      <c r="C65" s="83" t="s">
        <v>185</v>
      </c>
      <c r="D65" s="49" t="s">
        <v>67</v>
      </c>
      <c r="E65" s="92">
        <v>125055.7</v>
      </c>
      <c r="F65" s="92">
        <v>125055.7</v>
      </c>
      <c r="G65" s="92">
        <v>125055.7</v>
      </c>
    </row>
    <row r="66" spans="2:7" ht="81" customHeight="1">
      <c r="B66" s="26"/>
      <c r="C66" s="83" t="s">
        <v>158</v>
      </c>
      <c r="D66" s="49" t="s">
        <v>68</v>
      </c>
      <c r="E66" s="92">
        <v>799.5</v>
      </c>
      <c r="F66" s="92">
        <v>799.5</v>
      </c>
      <c r="G66" s="92">
        <v>799.5</v>
      </c>
    </row>
    <row r="67" spans="2:7" ht="68.25" customHeight="1">
      <c r="B67" s="26"/>
      <c r="C67" s="83" t="s">
        <v>40</v>
      </c>
      <c r="D67" s="49" t="s">
        <v>69</v>
      </c>
      <c r="E67" s="92">
        <v>182.4</v>
      </c>
      <c r="F67" s="92">
        <v>182.4</v>
      </c>
      <c r="G67" s="92">
        <v>182.4</v>
      </c>
    </row>
    <row r="68" spans="2:7" ht="157.5" customHeight="1">
      <c r="B68" s="26"/>
      <c r="C68" s="83" t="s">
        <v>186</v>
      </c>
      <c r="D68" s="49" t="s">
        <v>70</v>
      </c>
      <c r="E68" s="92">
        <v>48581.9</v>
      </c>
      <c r="F68" s="92">
        <v>49697.5</v>
      </c>
      <c r="G68" s="92">
        <v>51570.3</v>
      </c>
    </row>
    <row r="69" spans="2:7" ht="54" customHeight="1">
      <c r="B69" s="26"/>
      <c r="C69" s="83" t="s">
        <v>187</v>
      </c>
      <c r="D69" s="49" t="s">
        <v>71</v>
      </c>
      <c r="E69" s="91">
        <v>1019.4</v>
      </c>
      <c r="F69" s="91">
        <v>1060</v>
      </c>
      <c r="G69" s="91">
        <v>1102.6</v>
      </c>
    </row>
    <row r="70" spans="2:7" ht="42.75" customHeight="1">
      <c r="B70" s="26"/>
      <c r="C70" s="45" t="s">
        <v>159</v>
      </c>
      <c r="D70" s="49" t="s">
        <v>72</v>
      </c>
      <c r="E70" s="91">
        <v>962</v>
      </c>
      <c r="F70" s="91">
        <v>970.7</v>
      </c>
      <c r="G70" s="91">
        <v>1006</v>
      </c>
    </row>
    <row r="71" spans="2:7" ht="67.5" customHeight="1">
      <c r="B71" s="26"/>
      <c r="C71" s="45" t="s">
        <v>160</v>
      </c>
      <c r="D71" s="49" t="s">
        <v>73</v>
      </c>
      <c r="E71" s="91">
        <v>73.9</v>
      </c>
      <c r="F71" s="91">
        <v>73.9</v>
      </c>
      <c r="G71" s="91">
        <v>73.9</v>
      </c>
    </row>
    <row r="72" spans="2:7" ht="38.25" customHeight="1">
      <c r="B72" s="26"/>
      <c r="C72" s="45" t="s">
        <v>17</v>
      </c>
      <c r="D72" s="49" t="s">
        <v>74</v>
      </c>
      <c r="E72" s="91">
        <v>8337.1</v>
      </c>
      <c r="F72" s="91">
        <v>8415.5</v>
      </c>
      <c r="G72" s="91">
        <v>8494.7</v>
      </c>
    </row>
    <row r="73" spans="2:7" ht="66" customHeight="1">
      <c r="B73" s="26"/>
      <c r="C73" s="83" t="s">
        <v>132</v>
      </c>
      <c r="D73" s="110" t="s">
        <v>75</v>
      </c>
      <c r="E73" s="91">
        <v>957</v>
      </c>
      <c r="F73" s="91">
        <v>957</v>
      </c>
      <c r="G73" s="91">
        <v>957</v>
      </c>
    </row>
    <row r="74" spans="2:7" ht="66" customHeight="1">
      <c r="B74" s="26"/>
      <c r="C74" s="83" t="s">
        <v>131</v>
      </c>
      <c r="D74" s="111"/>
      <c r="E74" s="91">
        <v>62.5</v>
      </c>
      <c r="F74" s="91">
        <v>62.5</v>
      </c>
      <c r="G74" s="91">
        <v>62.5</v>
      </c>
    </row>
    <row r="75" spans="2:7" ht="33" customHeight="1">
      <c r="B75" s="26"/>
      <c r="C75" s="83" t="s">
        <v>5</v>
      </c>
      <c r="D75" s="49" t="s">
        <v>76</v>
      </c>
      <c r="E75" s="91">
        <v>12139.7</v>
      </c>
      <c r="F75" s="91">
        <v>12139.7</v>
      </c>
      <c r="G75" s="91">
        <v>17061.2</v>
      </c>
    </row>
    <row r="76" spans="2:7" ht="44.25" customHeight="1">
      <c r="B76" s="26"/>
      <c r="C76" s="83" t="s">
        <v>43</v>
      </c>
      <c r="D76" s="49" t="s">
        <v>81</v>
      </c>
      <c r="E76" s="91">
        <v>0</v>
      </c>
      <c r="F76" s="91">
        <v>1000.2</v>
      </c>
      <c r="G76" s="91">
        <v>0</v>
      </c>
    </row>
    <row r="77" spans="2:7" ht="47.25" customHeight="1">
      <c r="B77" s="26"/>
      <c r="C77" s="83" t="s">
        <v>161</v>
      </c>
      <c r="D77" s="49" t="s">
        <v>77</v>
      </c>
      <c r="E77" s="91">
        <f>580.3+121.7</f>
        <v>702</v>
      </c>
      <c r="F77" s="91">
        <v>580.3</v>
      </c>
      <c r="G77" s="91">
        <v>580.3</v>
      </c>
    </row>
    <row r="78" spans="2:7" ht="45.75" customHeight="1">
      <c r="B78" s="26"/>
      <c r="C78" s="70" t="s">
        <v>162</v>
      </c>
      <c r="D78" s="49" t="s">
        <v>78</v>
      </c>
      <c r="E78" s="91">
        <v>305063.8</v>
      </c>
      <c r="F78" s="91">
        <v>322618.2</v>
      </c>
      <c r="G78" s="91">
        <v>335629.9</v>
      </c>
    </row>
    <row r="79" spans="2:7" ht="57.75" customHeight="1">
      <c r="B79" s="26"/>
      <c r="C79" s="70" t="s">
        <v>6</v>
      </c>
      <c r="D79" s="49" t="s">
        <v>181</v>
      </c>
      <c r="E79" s="91">
        <v>48.8</v>
      </c>
      <c r="F79" s="91">
        <v>51.6</v>
      </c>
      <c r="G79" s="91">
        <v>53.7</v>
      </c>
    </row>
    <row r="80" spans="2:7" ht="30.75" customHeight="1">
      <c r="B80" s="28"/>
      <c r="C80" s="69" t="s">
        <v>86</v>
      </c>
      <c r="D80" s="51" t="s">
        <v>79</v>
      </c>
      <c r="E80" s="40">
        <f>SUM(E81:E83)</f>
        <v>12542.5</v>
      </c>
      <c r="F80" s="40">
        <f>SUM(F81:F83)</f>
        <v>12546.9</v>
      </c>
      <c r="G80" s="40">
        <f>SUM(G81:G83)</f>
        <v>12551.3</v>
      </c>
    </row>
    <row r="81" spans="2:7" ht="45" customHeight="1">
      <c r="B81" s="28"/>
      <c r="C81" s="84" t="s">
        <v>154</v>
      </c>
      <c r="D81" s="49" t="s">
        <v>155</v>
      </c>
      <c r="E81" s="91">
        <f>1502.5-640-542.5+384</f>
        <v>704</v>
      </c>
      <c r="F81" s="91">
        <f>12546.9-12546.9</f>
        <v>0</v>
      </c>
      <c r="G81" s="91">
        <f>12551.3-12551.3</f>
        <v>0</v>
      </c>
    </row>
    <row r="82" spans="2:7" ht="43.5" customHeight="1">
      <c r="B82" s="26"/>
      <c r="C82" s="84" t="s">
        <v>13</v>
      </c>
      <c r="D82" s="49" t="s">
        <v>163</v>
      </c>
      <c r="E82" s="91">
        <f>11040-7360+4416</f>
        <v>8096</v>
      </c>
      <c r="F82" s="91">
        <v>0</v>
      </c>
      <c r="G82" s="91">
        <v>0</v>
      </c>
    </row>
    <row r="83" spans="2:7" ht="54" customHeight="1">
      <c r="B83" s="26"/>
      <c r="C83" s="85" t="s">
        <v>179</v>
      </c>
      <c r="D83" s="49" t="s">
        <v>180</v>
      </c>
      <c r="E83" s="91">
        <f>8000+542.5-4800</f>
        <v>3742.5</v>
      </c>
      <c r="F83" s="91">
        <v>12546.9</v>
      </c>
      <c r="G83" s="91">
        <v>12551.3</v>
      </c>
    </row>
    <row r="84" spans="2:7" ht="44.25" customHeight="1">
      <c r="B84" s="26"/>
      <c r="C84" s="69" t="s">
        <v>87</v>
      </c>
      <c r="D84" s="51" t="s">
        <v>80</v>
      </c>
      <c r="E84" s="40">
        <f>SUM(E85:E86)</f>
        <v>30019.1</v>
      </c>
      <c r="F84" s="40">
        <f>SUM(F85:F86)</f>
        <v>20200.8</v>
      </c>
      <c r="G84" s="40">
        <f>SUM(G85:G86)</f>
        <v>13990.2</v>
      </c>
    </row>
    <row r="85" spans="2:7" ht="40.5" customHeight="1">
      <c r="B85" s="26"/>
      <c r="C85" s="83" t="s">
        <v>7</v>
      </c>
      <c r="D85" s="49" t="s">
        <v>153</v>
      </c>
      <c r="E85" s="91">
        <v>16575.5</v>
      </c>
      <c r="F85" s="91">
        <v>20200.8</v>
      </c>
      <c r="G85" s="91">
        <v>13990.2</v>
      </c>
    </row>
    <row r="86" spans="2:7" ht="44.25" customHeight="1">
      <c r="B86" s="26"/>
      <c r="C86" s="84" t="s">
        <v>7</v>
      </c>
      <c r="D86" s="49" t="s">
        <v>164</v>
      </c>
      <c r="E86" s="91">
        <v>13443.6</v>
      </c>
      <c r="F86" s="91">
        <v>0</v>
      </c>
      <c r="G86" s="91">
        <v>0</v>
      </c>
    </row>
    <row r="87" spans="2:7" ht="43.5" customHeight="1">
      <c r="B87" s="26"/>
      <c r="C87" s="69" t="s">
        <v>135</v>
      </c>
      <c r="D87" s="51" t="s">
        <v>134</v>
      </c>
      <c r="E87" s="40">
        <f>SUM(E88:E88)</f>
        <v>33.5</v>
      </c>
      <c r="F87" s="40">
        <f>SUM(F88:F88)</f>
        <v>2.2</v>
      </c>
      <c r="G87" s="40">
        <f>SUM(G88:G88)</f>
        <v>3.6</v>
      </c>
    </row>
    <row r="88" spans="2:7" ht="40.5" customHeight="1">
      <c r="B88" s="26"/>
      <c r="C88" s="70" t="s">
        <v>133</v>
      </c>
      <c r="D88" s="49" t="s">
        <v>167</v>
      </c>
      <c r="E88" s="92">
        <v>33.5</v>
      </c>
      <c r="F88" s="92">
        <v>2.2</v>
      </c>
      <c r="G88" s="92">
        <v>3.6</v>
      </c>
    </row>
    <row r="89" spans="2:7" ht="43.5" customHeight="1">
      <c r="B89" s="26"/>
      <c r="C89" s="69" t="s">
        <v>137</v>
      </c>
      <c r="D89" s="51" t="s">
        <v>136</v>
      </c>
      <c r="E89" s="40">
        <f>SUM(E90:E90)</f>
        <v>689.8</v>
      </c>
      <c r="F89" s="40">
        <f>SUM(F90:F90)</f>
        <v>777.7</v>
      </c>
      <c r="G89" s="40">
        <f>SUM(G90:G90)</f>
        <v>808.8</v>
      </c>
    </row>
    <row r="90" spans="2:7" ht="46.5" customHeight="1">
      <c r="B90" s="26"/>
      <c r="C90" s="70" t="s">
        <v>168</v>
      </c>
      <c r="D90" s="49" t="s">
        <v>169</v>
      </c>
      <c r="E90" s="92">
        <v>689.8</v>
      </c>
      <c r="F90" s="92">
        <v>777.7</v>
      </c>
      <c r="G90" s="92">
        <v>808.8</v>
      </c>
    </row>
    <row r="91" spans="2:7" ht="69" customHeight="1">
      <c r="B91" s="26"/>
      <c r="C91" s="71" t="s">
        <v>172</v>
      </c>
      <c r="D91" s="51" t="s">
        <v>171</v>
      </c>
      <c r="E91" s="40">
        <f>SUM(E92:E92)</f>
        <v>39972.8</v>
      </c>
      <c r="F91" s="40">
        <f>SUM(F92:F92)</f>
        <v>39972.8</v>
      </c>
      <c r="G91" s="40">
        <f>SUM(G92:G92)</f>
        <v>39972.8</v>
      </c>
    </row>
    <row r="92" spans="2:7" ht="69.75" customHeight="1">
      <c r="B92" s="26"/>
      <c r="C92" s="66" t="s">
        <v>172</v>
      </c>
      <c r="D92" s="86" t="s">
        <v>173</v>
      </c>
      <c r="E92" s="97">
        <v>39972.8</v>
      </c>
      <c r="F92" s="98">
        <v>39972.8</v>
      </c>
      <c r="G92" s="98">
        <v>39972.8</v>
      </c>
    </row>
    <row r="93" spans="2:7" ht="43.5" customHeight="1">
      <c r="B93" s="26"/>
      <c r="C93" s="69" t="s">
        <v>166</v>
      </c>
      <c r="D93" s="51" t="s">
        <v>165</v>
      </c>
      <c r="E93" s="40">
        <f>SUM(E94:E95)</f>
        <v>1094.2</v>
      </c>
      <c r="F93" s="40">
        <f>SUM(F94:F95)</f>
        <v>147.6</v>
      </c>
      <c r="G93" s="40">
        <f>SUM(G94:G95)</f>
        <v>147.6</v>
      </c>
    </row>
    <row r="94" spans="2:7" ht="39" customHeight="1">
      <c r="B94" s="26"/>
      <c r="C94" s="84" t="s">
        <v>106</v>
      </c>
      <c r="D94" s="49" t="s">
        <v>152</v>
      </c>
      <c r="E94" s="91">
        <v>87.5</v>
      </c>
      <c r="F94" s="91">
        <v>147.6</v>
      </c>
      <c r="G94" s="91">
        <v>147.6</v>
      </c>
    </row>
    <row r="95" spans="2:7" ht="44.25" customHeight="1">
      <c r="B95" s="26"/>
      <c r="C95" s="87" t="s">
        <v>42</v>
      </c>
      <c r="D95" s="49" t="s">
        <v>170</v>
      </c>
      <c r="E95" s="92">
        <v>1006.7</v>
      </c>
      <c r="F95" s="92">
        <v>0</v>
      </c>
      <c r="G95" s="92">
        <v>0</v>
      </c>
    </row>
    <row r="96" spans="2:7" ht="29.25" customHeight="1">
      <c r="B96" s="26" t="s">
        <v>27</v>
      </c>
      <c r="C96" s="43" t="s">
        <v>18</v>
      </c>
      <c r="D96" s="44" t="s">
        <v>9</v>
      </c>
      <c r="E96" s="32">
        <f>SUM(E97:E102)</f>
        <v>0</v>
      </c>
      <c r="F96" s="32">
        <f>F98+F99+F97</f>
        <v>0</v>
      </c>
      <c r="G96" s="32">
        <f>G98+G99+G97</f>
        <v>0</v>
      </c>
    </row>
    <row r="97" spans="2:7" ht="23.25" customHeight="1" hidden="1">
      <c r="B97" s="26"/>
      <c r="C97" s="58" t="s">
        <v>2</v>
      </c>
      <c r="D97" s="59" t="s">
        <v>10</v>
      </c>
      <c r="E97" s="38"/>
      <c r="F97" s="38"/>
      <c r="G97" s="38"/>
    </row>
    <row r="98" spans="2:7" ht="34.5" customHeight="1" hidden="1">
      <c r="B98" s="26"/>
      <c r="C98" s="60" t="s">
        <v>3</v>
      </c>
      <c r="D98" s="59" t="s">
        <v>4</v>
      </c>
      <c r="E98" s="41"/>
      <c r="F98" s="41"/>
      <c r="G98" s="41"/>
    </row>
    <row r="99" spans="2:7" ht="23.25" customHeight="1" hidden="1">
      <c r="B99" s="26"/>
      <c r="C99" s="60" t="s">
        <v>14</v>
      </c>
      <c r="D99" s="61" t="s">
        <v>110</v>
      </c>
      <c r="E99" s="41"/>
      <c r="F99" s="41"/>
      <c r="G99" s="41"/>
    </row>
    <row r="100" spans="2:7" ht="47.25" customHeight="1" hidden="1">
      <c r="B100" s="26"/>
      <c r="C100" s="29" t="s">
        <v>109</v>
      </c>
      <c r="D100" s="61" t="s">
        <v>111</v>
      </c>
      <c r="E100" s="41"/>
      <c r="F100" s="41"/>
      <c r="G100" s="41"/>
    </row>
    <row r="101" spans="2:7" ht="24.75" customHeight="1" hidden="1">
      <c r="B101" s="26"/>
      <c r="C101" s="105" t="s">
        <v>130</v>
      </c>
      <c r="D101" s="61" t="s">
        <v>128</v>
      </c>
      <c r="E101" s="41"/>
      <c r="F101" s="41"/>
      <c r="G101" s="41"/>
    </row>
    <row r="102" spans="2:7" ht="18.75" customHeight="1" hidden="1">
      <c r="B102" s="26"/>
      <c r="C102" s="105"/>
      <c r="D102" s="61" t="s">
        <v>129</v>
      </c>
      <c r="E102" s="41"/>
      <c r="F102" s="41"/>
      <c r="G102" s="41"/>
    </row>
    <row r="103" spans="2:7" ht="32.25" customHeight="1">
      <c r="B103" s="26" t="s">
        <v>11</v>
      </c>
      <c r="C103" s="72" t="s">
        <v>99</v>
      </c>
      <c r="D103" s="62" t="s">
        <v>100</v>
      </c>
      <c r="E103" s="36">
        <f>E104</f>
        <v>134677.3</v>
      </c>
      <c r="F103" s="42"/>
      <c r="G103" s="42"/>
    </row>
    <row r="104" spans="2:7" ht="33" customHeight="1">
      <c r="B104" s="26"/>
      <c r="C104" s="29" t="s">
        <v>101</v>
      </c>
      <c r="D104" s="63" t="s">
        <v>102</v>
      </c>
      <c r="E104" s="94">
        <f>71443.1+8912.9+599.4-66.7+3355+52653.6-2220</f>
        <v>134677.3</v>
      </c>
      <c r="F104" s="94">
        <v>0</v>
      </c>
      <c r="G104" s="94">
        <v>0</v>
      </c>
    </row>
    <row r="105" spans="2:7" ht="40.5" customHeight="1">
      <c r="B105" s="26" t="s">
        <v>12</v>
      </c>
      <c r="C105" s="73" t="s">
        <v>33</v>
      </c>
      <c r="D105" s="64" t="s">
        <v>90</v>
      </c>
      <c r="E105" s="95">
        <v>0</v>
      </c>
      <c r="F105" s="95">
        <v>0</v>
      </c>
      <c r="G105" s="95">
        <v>0</v>
      </c>
    </row>
    <row r="106" spans="2:8" ht="44.25" customHeight="1">
      <c r="B106" s="26" t="s">
        <v>103</v>
      </c>
      <c r="C106" s="73" t="s">
        <v>88</v>
      </c>
      <c r="D106" s="64" t="s">
        <v>89</v>
      </c>
      <c r="E106" s="92">
        <v>-246.6</v>
      </c>
      <c r="F106" s="95">
        <v>0</v>
      </c>
      <c r="G106" s="95">
        <v>0</v>
      </c>
      <c r="H106" s="4"/>
    </row>
    <row r="108" ht="12.75">
      <c r="E108" s="17"/>
    </row>
    <row r="109" spans="2:7" ht="12.75">
      <c r="B109" s="14"/>
      <c r="C109" s="14"/>
      <c r="D109" s="14"/>
      <c r="E109" s="16"/>
      <c r="F109" s="18"/>
      <c r="G109" s="18"/>
    </row>
    <row r="110" spans="2:7" ht="12.75">
      <c r="B110" s="14"/>
      <c r="C110" s="14"/>
      <c r="D110" s="14"/>
      <c r="E110" s="14"/>
      <c r="F110" s="15"/>
      <c r="G110" s="15"/>
    </row>
    <row r="111" spans="2:7" ht="12.75">
      <c r="B111" s="14"/>
      <c r="C111" s="14"/>
      <c r="D111" s="14"/>
      <c r="E111" s="14"/>
      <c r="F111" s="15"/>
      <c r="G111" s="15"/>
    </row>
  </sheetData>
  <sheetProtection/>
  <mergeCells count="9">
    <mergeCell ref="F1:G1"/>
    <mergeCell ref="E4:G4"/>
    <mergeCell ref="E3:G3"/>
    <mergeCell ref="C101:C102"/>
    <mergeCell ref="C33:C34"/>
    <mergeCell ref="C31:C32"/>
    <mergeCell ref="C6:G6"/>
    <mergeCell ref="D73:D74"/>
    <mergeCell ref="C17:C18"/>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2018-06-19T13:04:02Z</cp:lastPrinted>
  <dcterms:created xsi:type="dcterms:W3CDTF">2008-10-30T07:18:08Z</dcterms:created>
  <dcterms:modified xsi:type="dcterms:W3CDTF">2018-06-19T13:06:10Z</dcterms:modified>
  <cp:category/>
  <cp:version/>
  <cp:contentType/>
  <cp:contentStatus/>
</cp:coreProperties>
</file>