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288" windowWidth="15876" windowHeight="12876" activeTab="3"/>
  </bookViews>
  <sheets>
    <sheet name="01.04.2021" sheetId="1" r:id="rId1"/>
    <sheet name="01.07.2021" sheetId="2" r:id="rId2"/>
    <sheet name="01.10.2021" sheetId="3" r:id="rId3"/>
    <sheet name="01.01.2022" sheetId="4" r:id="rId4"/>
    <sheet name="Лист2" sheetId="5" r:id="rId5"/>
  </sheets>
  <definedNames>
    <definedName name="_xlnm.Print_Area" localSheetId="3">'01.01.2022'!$A$1:$G$437</definedName>
    <definedName name="_xlnm.Print_Area" localSheetId="0">'01.04.2021'!$A$1:$G$389</definedName>
    <definedName name="_xlnm.Print_Area" localSheetId="1">'01.07.2021'!$A$1:$G$392</definedName>
    <definedName name="_xlnm.Print_Area" localSheetId="2">'01.10.2021'!$A$1:$G$403</definedName>
  </definedNames>
  <calcPr fullCalcOnLoad="1"/>
</workbook>
</file>

<file path=xl/sharedStrings.xml><?xml version="1.0" encoding="utf-8"?>
<sst xmlns="http://schemas.openxmlformats.org/spreadsheetml/2006/main" count="2314" uniqueCount="593">
  <si>
    <t>-</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</si>
  <si>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</si>
  <si>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</si>
  <si>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</si>
  <si>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</si>
  <si>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</si>
  <si>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</si>
  <si>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</si>
  <si>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</si>
  <si>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</si>
  <si>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</si>
  <si>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</si>
  <si>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</si>
  <si>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</si>
  <si>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</si>
  <si>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</si>
  <si>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</si>
  <si>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</si>
  <si>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</si>
  <si>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</si>
  <si>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</si>
  <si>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</si>
  <si>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</si>
  <si>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</si>
  <si>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</si>
  <si>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</si>
  <si>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</si>
  <si>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</si>
  <si>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</si>
  <si>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</si>
  <si>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</si>
  <si>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</si>
  <si>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</si>
  <si>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</si>
  <si>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</si>
  <si>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</si>
  <si>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</si>
  <si>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</si>
  <si>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</si>
  <si>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</si>
  <si>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</si>
  <si>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</si>
  <si>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</si>
  <si>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</si>
  <si>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</si>
  <si>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</si>
  <si>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</si>
  <si>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</si>
  <si>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</si>
  <si>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</si>
  <si>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</si>
  <si>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Источники финансирования дефицита бюджетов - всего</t>
  </si>
  <si>
    <t>Кредиты кредитных организаций в валюте  Российской Федерации</t>
  </si>
  <si>
    <t>Получение кредитов от кредитных организаций в  валюте Российской Федерации</t>
  </si>
  <si>
    <t>000 2 02 15000 00 0000 150</t>
  </si>
  <si>
    <t>000 2 02 15001 04 0000 150</t>
  </si>
  <si>
    <t>000 2 0215002 04 0000 150</t>
  </si>
  <si>
    <t>000 2 02 20000 00 0000 150</t>
  </si>
  <si>
    <t>000 2 02 25497 04 9261 150</t>
  </si>
  <si>
    <t>000 2 02 25497 04 9511 150</t>
  </si>
  <si>
    <t>000 2 02 29999 00 0000 150</t>
  </si>
  <si>
    <t>000 2 02 29999 040000 150</t>
  </si>
  <si>
    <t>000 2 02 29999 04 9205 150</t>
  </si>
  <si>
    <t>000 2 02 29999 04 9206 150</t>
  </si>
  <si>
    <t>000 2 02 29999 04 9210 150</t>
  </si>
  <si>
    <t>000 2 02 29999 04 9224 150</t>
  </si>
  <si>
    <t>000 2 02 29999 04 9290 150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</si>
  <si>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</si>
  <si>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</si>
  <si>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</si>
  <si>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</si>
  <si>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</si>
  <si>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</si>
  <si>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</si>
  <si>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</si>
  <si>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</si>
  <si>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</si>
  <si>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</si>
  <si>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</si>
  <si>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</si>
  <si>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</si>
  <si>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</si>
  <si>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</si>
  <si>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</si>
  <si>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</si>
  <si>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</si>
  <si>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</si>
  <si>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</si>
  <si>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</si>
  <si>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</si>
  <si>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</si>
  <si>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</si>
  <si>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</si>
  <si>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</si>
  <si>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</si>
  <si>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</si>
  <si>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</si>
  <si>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</si>
  <si>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</si>
  <si>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000 2 0230024 04 9399 150</t>
  </si>
  <si>
    <t>000 2 02 35082 04 9336 150</t>
  </si>
  <si>
    <t>000 2 02 35082 04 9338 150</t>
  </si>
  <si>
    <t>000 2 02 35082 04 9601 150</t>
  </si>
  <si>
    <t>000 2 02 35084 04 9335 150</t>
  </si>
  <si>
    <t>000 2 02 35084 04 9604 150</t>
  </si>
  <si>
    <t>000 2 02 35137 04 0000 150</t>
  </si>
  <si>
    <t>000 2 02 35462 04 9331 150</t>
  </si>
  <si>
    <t>000 2 02 35462 04 9605 150</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</si>
  <si>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</si>
  <si>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</si>
  <si>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</si>
  <si>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</si>
  <si>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</si>
  <si>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</si>
  <si>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</si>
  <si>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</si>
  <si>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</si>
  <si>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</si>
  <si>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</si>
  <si>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</si>
  <si>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</si>
  <si>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</si>
  <si>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</si>
  <si>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</si>
  <si>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</si>
  <si>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</si>
  <si>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</si>
  <si>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</si>
  <si>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</si>
  <si>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</si>
  <si>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000 01 02 00 00 00 0000 810</t>
  </si>
  <si>
    <t>000 01 03 00 00 00 0000 000</t>
  </si>
  <si>
    <t>000 01 03 00 00 00 0000 700</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</si>
  <si>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</si>
  <si>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</si>
  <si>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</si>
  <si>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</si>
  <si>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</si>
  <si>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</si>
  <si>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</si>
  <si>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</si>
  <si>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</si>
  <si>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</si>
  <si>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</si>
  <si>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</si>
  <si>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</si>
  <si>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</si>
  <si>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</si>
  <si>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</si>
  <si>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</si>
  <si>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</si>
  <si>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</si>
  <si>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</si>
  <si>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</si>
  <si>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</si>
  <si>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</si>
  <si>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</si>
  <si>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</si>
  <si>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</si>
  <si>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</si>
  <si>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</si>
  <si>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</si>
  <si>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</si>
  <si>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</si>
  <si>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</si>
  <si>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</si>
  <si>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</si>
  <si>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</si>
  <si>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</si>
  <si>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</si>
  <si>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</si>
  <si>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</si>
  <si>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</si>
  <si>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</si>
  <si>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</si>
  <si>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</si>
  <si>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</si>
  <si>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</si>
  <si>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</si>
  <si>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</si>
  <si>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</si>
  <si>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</si>
  <si>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</si>
  <si>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</si>
  <si>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</si>
  <si>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</si>
  <si>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</si>
  <si>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</si>
  <si>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</si>
  <si>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</si>
  <si>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</si>
  <si>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</si>
  <si>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</si>
  <si>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</si>
  <si>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</si>
  <si>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</si>
  <si>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</si>
  <si>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</si>
  <si>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</si>
  <si>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</si>
  <si>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</si>
  <si>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</si>
  <si>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Субсидии бюджетам городских округов  на реализацию мероприятий  по обеспечению жильем  молодых семей</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</si>
  <si>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</si>
  <si>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</si>
  <si>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</si>
  <si>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</si>
  <si>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</si>
  <si>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</si>
  <si>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</si>
  <si>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</si>
  <si>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</si>
  <si>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</si>
  <si>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</si>
  <si>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</si>
  <si>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</si>
  <si>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</si>
  <si>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</si>
  <si>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</si>
  <si>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</si>
  <si>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</si>
  <si>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</si>
  <si>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</si>
  <si>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</si>
  <si>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000 2 19 60010 04 0000 150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</si>
  <si>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</si>
  <si>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</si>
  <si>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</si>
  <si>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</si>
  <si>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</si>
  <si>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</si>
  <si>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</si>
  <si>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000 1 14 06020 00 0000 430</t>
  </si>
  <si>
    <t>000 1 14 06024 04 0000 430</t>
  </si>
  <si>
    <t>000 1 16 00000 00 0000 000</t>
  </si>
  <si>
    <t>налог, взимаемый в виде стоимости патента в связи с применением упрощенной системы налогообложения</t>
  </si>
  <si>
    <t>000 1 09 11020 02 0000 110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</si>
  <si>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</si>
  <si>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</si>
  <si>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</si>
  <si>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</si>
  <si>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</si>
  <si>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</si>
  <si>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</si>
  <si>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</si>
  <si>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</si>
  <si>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</si>
  <si>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</si>
  <si>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</si>
  <si>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</si>
  <si>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</si>
  <si>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</si>
  <si>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</si>
  <si>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</si>
  <si>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</si>
  <si>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</si>
  <si>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</si>
  <si>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</si>
  <si>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</si>
  <si>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</si>
  <si>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</si>
  <si>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</si>
  <si>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</si>
  <si>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</si>
  <si>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</si>
  <si>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</si>
  <si>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</si>
  <si>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</si>
  <si>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</si>
  <si>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</si>
  <si>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</si>
  <si>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</si>
  <si>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</si>
  <si>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</si>
  <si>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</si>
  <si>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</si>
  <si>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</si>
  <si>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</si>
  <si>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НАЛОГИ НА СОВОКУПНЫЙ ДОХОД</t>
  </si>
  <si>
    <t>000 1 05 00000 00 0000 000</t>
  </si>
  <si>
    <t>Единый налог на вмененный доход для отдельных видов деятельности</t>
  </si>
  <si>
    <t>000 1 05 02000 02 0000 110</t>
  </si>
  <si>
    <t>000 1 05 03000 01 0000 110</t>
  </si>
  <si>
    <t>НАЛОГИ НА ИМУЩЕСТВО</t>
  </si>
  <si>
    <t>000 1 06 00000 00 0000 000</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</si>
  <si>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</si>
  <si>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</si>
  <si>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</si>
  <si>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</si>
  <si>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</si>
  <si>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</si>
  <si>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</si>
  <si>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</si>
  <si>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</si>
  <si>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</si>
  <si>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</si>
  <si>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</si>
  <si>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</si>
  <si>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капитальный ремонт муниципальных общеобразовательных организаций</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</si>
  <si>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</si>
  <si>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</si>
  <si>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</si>
  <si>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000 2 02 30024 04 9335 151</t>
  </si>
  <si>
    <t>000 2 02 30024 04 9336 151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</si>
  <si>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</si>
  <si>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</si>
  <si>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</si>
  <si>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</si>
  <si>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</si>
  <si>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</si>
  <si>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</si>
  <si>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</si>
  <si>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</si>
  <si>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</si>
  <si>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2.4.</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</si>
  <si>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</si>
  <si>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</si>
  <si>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</si>
  <si>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</si>
  <si>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</si>
  <si>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</si>
  <si>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</si>
  <si>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</si>
  <si>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</si>
  <si>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</si>
  <si>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</si>
  <si>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</si>
  <si>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</si>
  <si>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</si>
  <si>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</si>
  <si>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</si>
  <si>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</si>
  <si>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</si>
  <si>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</si>
  <si>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</si>
  <si>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</si>
  <si>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</si>
  <si>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</si>
  <si>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</si>
  <si>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</si>
  <si>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</si>
  <si>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</si>
  <si>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</si>
  <si>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</si>
  <si>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</si>
  <si>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</si>
  <si>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</si>
  <si>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</si>
  <si>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</si>
  <si>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</si>
  <si>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</si>
  <si>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</si>
  <si>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</si>
  <si>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</si>
  <si>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</si>
  <si>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</si>
  <si>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</si>
  <si>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</si>
  <si>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</si>
  <si>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</si>
  <si>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взимаемый в связи с применением упрощенной системы налогообложения
</t>
  </si>
  <si>
    <t>000 1 05 01000 00 0000 110</t>
  </si>
  <si>
    <t>Единый сельскохозяйственный налог</t>
  </si>
  <si>
    <t>Налог, взимаемый в связи с применением патентной системы налогообложения</t>
  </si>
  <si>
    <t>000 1 05 04000 02 0000 110</t>
  </si>
  <si>
    <t>Налог на имущество физических лиц</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</si>
  <si>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</si>
  <si>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000 1 11 05010 00 0000 120</t>
  </si>
  <si>
    <t>000 1 12 01010 01 0000 120</t>
  </si>
  <si>
    <t xml:space="preserve">Плата за выбросы загрязняющих веществ в атмосферный воздух стационарными объектами
</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</si>
  <si>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</si>
  <si>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</si>
  <si>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</si>
  <si>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</si>
  <si>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</si>
  <si>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000 1 12 01042 01 0000 120</t>
  </si>
  <si>
    <t>Плата за размещение отходов производства</t>
  </si>
  <si>
    <t>Плата за размещение твердых коммунальных отходов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</si>
  <si>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</si>
  <si>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</si>
  <si>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</si>
  <si>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</si>
  <si>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ШТРАФЫ,САНКЦИИ,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</si>
  <si>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</si>
  <si>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</si>
  <si>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</si>
  <si>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</si>
  <si>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000 1 16 01060 01 0000 140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</si>
  <si>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</si>
  <si>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000 1 16 01070 01 0000 140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</si>
  <si>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</si>
  <si>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000 1 16 01110 01 0000 140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</si>
  <si>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t>
  </si>
  <si>
    <t>000 1 16 01140 01 0000 140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</si>
  <si>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</si>
  <si>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000 1 16 01150 01 0000 140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</si>
  <si>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</si>
  <si>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</si>
  <si>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</si>
  <si>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000 1 16 01190 01 0000 140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</si>
  <si>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</si>
  <si>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</si>
  <si>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</si>
  <si>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</si>
  <si>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</si>
  <si>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</si>
  <si>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</si>
  <si>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000 1 16 10000 00 0000 140</t>
  </si>
  <si>
    <t>Платежи в целях возмещения причиненного ущерба (убытков)</t>
  </si>
  <si>
    <t>000 1 16 10120 00 0000 140</t>
  </si>
  <si>
    <t>000 1 16 10129 00 0000 140</t>
  </si>
  <si>
    <t>000 1 16 10123 00 0000 140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</si>
  <si>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</si>
  <si>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</si>
  <si>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</si>
  <si>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000 2 02 20299 04 0000 150</t>
  </si>
  <si>
    <t>000 2 02 20302 04 0000 150</t>
  </si>
  <si>
    <t>000 2 02 25555 04 9257 150</t>
  </si>
  <si>
    <t>000 2 02 25555 04 9508 150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</si>
  <si>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</si>
  <si>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</si>
  <si>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</si>
  <si>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000 2 02 29999 04 9203 150</t>
  </si>
  <si>
    <t>Прочие субсидии бюджетам городских округов на совершенствование систем наружного освещения населенных пунктов</t>
  </si>
  <si>
    <t>Прочие субсидии бюджетам муниципальных районов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</si>
  <si>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000 2 02 30024 00 0000 150</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</si>
  <si>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</si>
  <si>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</si>
  <si>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</si>
  <si>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</si>
  <si>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</si>
  <si>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</si>
  <si>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</si>
  <si>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</si>
  <si>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</si>
  <si>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</si>
  <si>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</si>
  <si>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</si>
  <si>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</si>
  <si>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</si>
  <si>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000 2 02 35120 04 0000 150</t>
  </si>
  <si>
    <t>000 2 02 35573 04 0000 150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</si>
  <si>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</si>
  <si>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000 2 02 40000 00 0000 150</t>
  </si>
  <si>
    <t>000 2 02 49999 04 9478 150</t>
  </si>
  <si>
    <t>Источники внутреннего финансирования дефицита бюджета</t>
  </si>
  <si>
    <t>000 01 05 02 01 04 0000 510</t>
  </si>
  <si>
    <t>000 01 05 02 01 04  0000 610</t>
  </si>
  <si>
    <t>901 01 02 00 00 04 0000 710</t>
  </si>
  <si>
    <t>901 01 02 00 00 04 0000 810</t>
  </si>
  <si>
    <t>901 01 03 00 00 04 0000 710</t>
  </si>
  <si>
    <t>901 01 03 00 00 04 0000 810</t>
  </si>
  <si>
    <t>992 01 06 10 02 04 0002 550</t>
  </si>
  <si>
    <t>Бюджетные кредиты из других бюджетов бюджетной  системы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</si>
  <si>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</si>
  <si>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</si>
  <si>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</si>
  <si>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</si>
  <si>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по кодам групп, подгрупп, статей, подстатей, элементов, программ (подпрограмм),</t>
  </si>
  <si>
    <t>Источники финансирования дефицита бюджета города Кузнецка</t>
  </si>
  <si>
    <t>000 2 02 35084 04 9374 150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</si>
  <si>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</si>
  <si>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</si>
  <si>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</si>
  <si>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</si>
  <si>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</si>
  <si>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000 1 16 01080 01 0000 140</t>
  </si>
  <si>
    <t>000 1 16 01130 01 0000 140</t>
  </si>
  <si>
    <t>000 2 02 25243 04 9229 150</t>
  </si>
  <si>
    <t>000 2 02 25243 04 9518 150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</si>
  <si>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</si>
  <si>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000 2 02 25304 04 9248 150</t>
  </si>
  <si>
    <t>000 2 02 25304 04 9272 150</t>
  </si>
  <si>
    <t>000 2 02 25304 04 9538 150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</si>
  <si>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</si>
  <si>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000 2 02 29999 04 9217 150</t>
  </si>
  <si>
    <t>000 2 02 35380 04 0000 150</t>
  </si>
  <si>
    <t xml:space="preserve">                                                                                       Утверждены   постановлением администрации   города  Кузнецка от ___.__________.2021  № _____</t>
  </si>
  <si>
    <t xml:space="preserve">                                                Доходы бюджета города Кузнецка Пензенской области  за  1 квартал  2021 года</t>
  </si>
  <si>
    <t>план на 2021 год</t>
  </si>
  <si>
    <t>Исполнено за 1 квартал  2021 года</t>
  </si>
  <si>
    <t>Утверждены   постановлением администрации   города  Кузнецка от ___.________.2021 № ____</t>
  </si>
  <si>
    <t xml:space="preserve"> Доходы бюджета города Кузнецка  Пензенской области по видам  доходов  бюджетной классификации  Российской Федерации   за  1 квартал 2021 года</t>
  </si>
  <si>
    <t xml:space="preserve">   план на 2021 год</t>
  </si>
  <si>
    <t>Исполнено за 1 квартал 2021 года</t>
  </si>
  <si>
    <t xml:space="preserve">                                                                                       Утверждены   постановлением администрации   города  Кузнецка от ___.___________2021 № _____</t>
  </si>
  <si>
    <t>кодам экономической классификации  источников внутреннего финансирования дефицитов бюджетов за 2021 год</t>
  </si>
  <si>
    <t>исполнено за 1 квартал 2021 года</t>
  </si>
  <si>
    <t xml:space="preserve">  по кодам экономической классификации  источников  финансирования дефицитов бюджетов за 2021 год</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</si>
  <si>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</si>
  <si>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000 1 12 01070 01 0000 120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</si>
  <si>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</si>
  <si>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реализацииосновных средств по указанному имуществу</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</si>
  <si>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</si>
  <si>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</si>
  <si>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000 1 16 01090 01 0000 140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</si>
  <si>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</si>
  <si>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000 1 16 07090 04 0000 140</t>
  </si>
  <si>
    <t>000 1 16 07000 00 0000 140</t>
  </si>
  <si>
    <t>Субсидии бюджетам муниципальных районов на строительство и реконструкцию (модернизацию) объектов питьевого водоснабжения</t>
  </si>
  <si>
    <t>000 2 02 25999 04 9277 150</t>
  </si>
  <si>
    <t>000 2 02 25999 04 9527 150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</si>
  <si>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исредств федерального бюджета)</t>
  </si>
  <si>
    <t>Субсидии бюджетам городских округов на проведение комплексных кадастровых работ</t>
  </si>
  <si>
    <t>000 2 02 25511 04 9236 150</t>
  </si>
  <si>
    <t>000 2 02 25511 04 9520 150</t>
  </si>
  <si>
    <t>000 2 02 25519 04 9271 150</t>
  </si>
  <si>
    <t>000 2 02 25519 04 9541 150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</si>
  <si>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и средств федерального бюджета)</t>
  </si>
  <si>
    <t>000 2 02 29999 04 9248 150</t>
  </si>
  <si>
    <t>000 2 02 29999 04 9274 150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</si>
  <si>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</si>
  <si>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Прочие субсидии бюджетам муниципальных районов на закупку коммунальной техники</t>
  </si>
  <si>
    <t>000 2 02 30024 04 9316 150</t>
  </si>
  <si>
    <t>000 2 02 30024 04 9318 150</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</si>
  <si>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</si>
  <si>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</si>
  <si>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000 2 02 30024 04 9611 150</t>
  </si>
  <si>
    <t>000 2 02 30024 04 9398 150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</si>
  <si>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 и бюджета субьекта))</t>
  </si>
  <si>
    <t>000 2 02 35404 04 9317 150</t>
  </si>
  <si>
    <t>000 2 02 35404 049613 150</t>
  </si>
  <si>
    <t>Субвенции бюджетам городских округов на проведение Всероссийской переписи населения 2020 года</t>
  </si>
  <si>
    <t>000 2 02 35469 04 0000 150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</si>
  <si>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</si>
  <si>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000 2 02 45424 04 9457 150</t>
  </si>
  <si>
    <t xml:space="preserve">                                                Доходы бюджета города Кузнецка Пензенской области  за  1 полугодие  2021 года</t>
  </si>
  <si>
    <t>Исполнено за 1 полугодие 2021 года</t>
  </si>
  <si>
    <t>исполнено за 1полугодие 2021 года</t>
  </si>
  <si>
    <t>кодам экономической классификации  источников внутреннего финансирования дефицитов бюджетов за 1 полугодие 2021 года</t>
  </si>
  <si>
    <t xml:space="preserve"> Доходы бюджета города Кузнецка  Пензенской области по видам  доходов  бюджетной классификации  Российской Федерации   за  1 полугодие 2021 года</t>
  </si>
  <si>
    <t>Исполнено за 1 полугодие  2021 года</t>
  </si>
  <si>
    <t xml:space="preserve">  по кодам экономической классификации  источников  финансирования дефицитов бюджетов за 1 полугодие 2021 года</t>
  </si>
  <si>
    <t>исполнено за 1 полугодие 2021 года</t>
  </si>
  <si>
    <t>Налог на доходы физических лиц части суммы налога, превышающей 650 000 рублей, относящейся к части налоговой базы, превышающей 5 000 000 рублей</t>
  </si>
  <si>
    <t>000 1 01 02080 01 0000 110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</si>
  <si>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</si>
  <si>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</si>
  <si>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</si>
  <si>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</si>
  <si>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</si>
  <si>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</si>
  <si>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000 2 02 35404 04 9613 150</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</si>
  <si>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</si>
  <si>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000 2 02 29999 04 9292 150</t>
  </si>
  <si>
    <t xml:space="preserve">                                                Доходы бюджета города Кузнецка Пензенской области  за  9 месяцев  2021 года</t>
  </si>
  <si>
    <t>Исполнено за 9 месяцев  2021 года</t>
  </si>
  <si>
    <t xml:space="preserve"> Доходы бюджета города Кузнецка  Пензенской области по видам  доходов  бюджетной классификации  Российской Федерации   за  9 месяцев 2021 года</t>
  </si>
  <si>
    <t>Исполнено за 9 месяцев 2021 года</t>
  </si>
  <si>
    <t>кодам экономической классификации  источников внутреннего финансирования дефицитов бюджетов за 9 месяцев 2021 года</t>
  </si>
  <si>
    <t xml:space="preserve">  по кодам экономической классификации  источников  финансирования дефицитов бюджетов за 9 месяцев 2021 года</t>
  </si>
  <si>
    <t>исполнено за 9 месяцев 2021 года</t>
  </si>
  <si>
    <t>000 1 11 05312 04 0000 120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</si>
  <si>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</si>
  <si>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</si>
  <si>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</si>
  <si>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000 1 16 10030 00 0000 140</t>
  </si>
  <si>
    <t>000 1 16 01210 01 0000 140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</si>
  <si>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</si>
  <si>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000 1 17 15000 04 0000 180</t>
  </si>
  <si>
    <t>Инициативные платежи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</si>
  <si>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</si>
  <si>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</si>
  <si>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</si>
  <si>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000 2 02 49999 04 9453 150</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</si>
  <si>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</si>
  <si>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000 01 06 01 00 00 0000 000</t>
  </si>
  <si>
    <t>000 01 06 01 00 04 0000 630</t>
  </si>
  <si>
    <t>Средства от продажи акций и иных форм участия в капитале, находящихся в собственности городских округов</t>
  </si>
  <si>
    <t>Акции и иные формы участия в капитале, находящиеся в государственной и муниципальной собственности</t>
  </si>
  <si>
    <t xml:space="preserve"> 000 01 06 01 00 00 0000 000</t>
  </si>
  <si>
    <t xml:space="preserve"> 000 01 06 01 00 04 0000 630</t>
  </si>
  <si>
    <t xml:space="preserve">                                                Доходы бюджета города Кузнецка Пензенской области  за  2021 год</t>
  </si>
  <si>
    <t>Исполнено за   2021 год</t>
  </si>
  <si>
    <t xml:space="preserve"> Доходы бюджета города Кузнецка  Пензенской области по видам  доходов  бюджетной классификации  Российской Федерации   за   2021 год</t>
  </si>
  <si>
    <t>Исполнено за  2021 год</t>
  </si>
  <si>
    <t>кодам экономической классификации  источников внутреннего финансирования дефицитов бюджетов за  2021 год</t>
  </si>
  <si>
    <t>исполнено за 2021 год</t>
  </si>
  <si>
    <t xml:space="preserve">  по кодам экономической классификации  источников  финансирования дефицитов бюджетов за  2021 год</t>
  </si>
  <si>
    <t>исполнено за  2021 год</t>
  </si>
  <si>
    <t>000 1 01 02090 01 0000 110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</si>
  <si>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</si>
  <si>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000 1 05 01000 01 0000 110</t>
  </si>
  <si>
    <t>000 1 17 15020 04 0000 180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</si>
  <si>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</si>
  <si>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000 2 02 19999 049101 150</t>
  </si>
  <si>
    <t>000 2 02 15002 04 0000 150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</si>
  <si>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</si>
  <si>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</si>
  <si>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000 2 02 45519 04 9485 150</t>
  </si>
  <si>
    <t>000 2 02 45519 04 9717 150</t>
  </si>
  <si>
    <t xml:space="preserve"> Утверждены   решением Собрания представителей  Кузнецка от ___.___________2022 № _____</t>
  </si>
  <si>
    <t xml:space="preserve">                                                                                     Утверждены   решением Собрания представителей  Кузнецка от ___.___________2022 № _____</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</si>
</sst>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р.&quot;_-;\-* #,##0\ &quot;р.&quot;_-;_-* &quot;-&quot;\ &quot;р.&quot;_-;_-@_-"/>
    <numFmt numFmtId="165" formatCode="_-* #,##0\ _р_._-;\-* #,##0\ _р_._-;_-* &quot;-&quot;\ _р_._-;_-@_-"/>
    <numFmt numFmtId="166" formatCode="_-* #,##0.00\ &quot;р.&quot;_-;\-* #,##0.00\ &quot;р.&quot;_-;_-* &quot;-&quot;??\ &quot;р.&quot;_-;_-@_-"/>
    <numFmt numFmtId="167" formatCode="_-* #,##0.00\ _р_._-;\-* #,##0.00\ _р_._-;_-* &quot;-&quot;??\ _р_._-;_-@_-"/>
    <numFmt numFmtId="168" formatCode="0.0"/>
    <numFmt numFmtId="169" formatCode="#,##0.0"/>
    <numFmt numFmtId="170" formatCode="?"/>
    <numFmt numFmtId="171" formatCode="_-* #,##0.000\ _р_._-;\-* #,##0.000\ _р_._-;_-* &quot;-&quot;??\ _р_._-;_-@_-"/>
    <numFmt numFmtId="172" formatCode="_-* #,##0.0\ _р_._-;\-* #,##0.0\ _р_._-;_-* &quot;-&quot;??\ _р_._-;_-@_-"/>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b/>
      <i/>
      <sz val="14"/>
      <name val="Times New Roman"/>
      <family val="1"/>
    </font>
    <font>
      <sz val="10.5"/>
      <name val="Times New Roman"/>
      <family val="1"/>
    </font>
    <font>
      <i/>
      <sz val="8"/>
      <color indexed="23"/>
      <name val="Arial Cyr"/>
      <family val="0"/>
    </font>
    <font>
      <sz val="10"/>
      <color indexed="62"/>
      <name val="Arial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66" fontId="0" fillId="0" borderId="0" applyFont="0" applyFill="0" applyBorder="0" applyAlignment="0" applyProtection="0"/>
    <xf numFmtId="164"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8"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9"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260">
    <xf numFmtId="0" fontId="0" fillId="0" borderId="0" xfId="0" applyAlignment="1">
      <alignment/>
    </xf>
    <xf numFmtId="0" fontId="0" fillId="0" borderId="0" xfId="0" applyFill="1" applyBorder="1" applyAlignment="1">
      <alignment/>
    </xf>
    <xf numFmtId="0" fontId="0" fillId="0" borderId="0" xfId="0" applyFont="1" applyAlignment="1">
      <alignment/>
    </xf>
    <xf numFmtId="0" fontId="15" fillId="0" borderId="12" xfId="0" applyFont="1" applyFill="1" applyBorder="1" applyAlignment="1">
      <alignment vertical="top" wrapText="1"/>
    </xf>
    <xf numFmtId="0" fontId="15"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1" fillId="0" borderId="13" xfId="66" applyFont="1" applyBorder="1" applyAlignment="1">
      <alignment vertical="top" wrapText="1"/>
      <protection/>
    </xf>
    <xf numFmtId="49" fontId="14" fillId="39" borderId="14" xfId="0" applyNumberFormat="1" applyFont="1" applyFill="1" applyBorder="1" applyAlignment="1">
      <alignment horizontal="center" vertical="top" wrapText="1"/>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6" fillId="39" borderId="12" xfId="0" applyFont="1" applyFill="1" applyBorder="1" applyAlignment="1">
      <alignment vertical="top" wrapText="1"/>
    </xf>
    <xf numFmtId="0" fontId="13" fillId="34" borderId="12" xfId="0" applyFont="1" applyFill="1" applyBorder="1" applyAlignment="1">
      <alignment vertical="top"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1" fillId="0" borderId="0" xfId="66" applyFont="1" applyBorder="1" applyAlignment="1">
      <alignment vertical="top" wrapText="1"/>
      <protection/>
    </xf>
    <xf numFmtId="0" fontId="14" fillId="0" borderId="13" xfId="66" applyFont="1" applyBorder="1" applyAlignment="1">
      <alignment wrapText="1"/>
      <protection/>
    </xf>
    <xf numFmtId="0" fontId="14" fillId="0" borderId="13" xfId="0" applyFont="1" applyBorder="1" applyAlignment="1">
      <alignment horizontal="center" vertical="center" wrapText="1"/>
    </xf>
    <xf numFmtId="0" fontId="15" fillId="0" borderId="13" xfId="66" applyFont="1" applyBorder="1" applyAlignment="1">
      <alignment vertical="top" wrapText="1"/>
      <protection/>
    </xf>
    <xf numFmtId="0" fontId="17" fillId="0" borderId="0" xfId="0" applyFont="1" applyAlignment="1">
      <alignment wrapText="1"/>
    </xf>
    <xf numFmtId="0" fontId="15" fillId="0" borderId="13" xfId="0" applyFont="1" applyBorder="1" applyAlignment="1">
      <alignment vertical="top" wrapText="1"/>
    </xf>
    <xf numFmtId="0" fontId="11" fillId="0" borderId="13" xfId="0" applyFont="1" applyBorder="1" applyAlignment="1">
      <alignment vertical="top" wrapText="1"/>
    </xf>
    <xf numFmtId="0" fontId="0" fillId="0" borderId="0" xfId="0" applyFill="1" applyAlignment="1">
      <alignment/>
    </xf>
    <xf numFmtId="49" fontId="15" fillId="0" borderId="13"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4"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1" fillId="39"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39" borderId="15"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0" fillId="0" borderId="13" xfId="0" applyBorder="1" applyAlignment="1">
      <alignment vertical="top"/>
    </xf>
    <xf numFmtId="0" fontId="0" fillId="0" borderId="13" xfId="0" applyFill="1" applyBorder="1" applyAlignment="1">
      <alignment vertical="top"/>
    </xf>
    <xf numFmtId="0" fontId="0" fillId="0" borderId="16" xfId="0" applyBorder="1" applyAlignment="1">
      <alignment vertical="top"/>
    </xf>
    <xf numFmtId="0" fontId="14" fillId="39" borderId="0" xfId="0" applyFont="1" applyFill="1" applyAlignment="1">
      <alignment vertical="top"/>
    </xf>
    <xf numFmtId="0" fontId="15" fillId="0" borderId="13" xfId="0" applyFont="1" applyBorder="1" applyAlignment="1">
      <alignment vertical="top"/>
    </xf>
    <xf numFmtId="0" fontId="0" fillId="0" borderId="0" xfId="0" applyAlignment="1">
      <alignment/>
    </xf>
    <xf numFmtId="168"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17"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17" xfId="0" applyFont="1" applyFill="1" applyBorder="1" applyAlignment="1">
      <alignment horizontal="right"/>
    </xf>
    <xf numFmtId="167"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17" xfId="0" applyFont="1" applyFill="1" applyBorder="1" applyAlignment="1">
      <alignment horizontal="center" vertical="center"/>
    </xf>
    <xf numFmtId="0" fontId="0" fillId="0" borderId="17"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68" fontId="12" fillId="41" borderId="13" xfId="0" applyNumberFormat="1" applyFont="1" applyFill="1" applyBorder="1" applyAlignment="1">
      <alignment horizontal="right" vertical="center"/>
    </xf>
    <xf numFmtId="0" fontId="0" fillId="39" borderId="13" xfId="0" applyFill="1" applyBorder="1" applyAlignment="1">
      <alignment/>
    </xf>
    <xf numFmtId="168" fontId="14" fillId="39" borderId="13" xfId="0" applyNumberFormat="1" applyFont="1" applyFill="1" applyBorder="1" applyAlignment="1">
      <alignment horizontal="right" vertical="center"/>
    </xf>
    <xf numFmtId="168" fontId="14" fillId="0" borderId="13" xfId="0" applyNumberFormat="1" applyFont="1" applyFill="1" applyBorder="1" applyAlignment="1">
      <alignment horizontal="right" vertical="center"/>
    </xf>
    <xf numFmtId="0" fontId="0" fillId="0" borderId="13" xfId="0" applyFont="1" applyBorder="1" applyAlignment="1">
      <alignment/>
    </xf>
    <xf numFmtId="169" fontId="11" fillId="0" borderId="13" xfId="0" applyNumberFormat="1" applyFont="1" applyBorder="1" applyAlignment="1" applyProtection="1">
      <alignment horizontal="right" vertical="center" wrapText="1"/>
      <protection/>
    </xf>
    <xf numFmtId="168" fontId="11" fillId="0" borderId="13" xfId="0" applyNumberFormat="1" applyFont="1" applyFill="1" applyBorder="1" applyAlignment="1">
      <alignment vertical="center"/>
    </xf>
    <xf numFmtId="168" fontId="11" fillId="34" borderId="13" xfId="0" applyNumberFormat="1" applyFont="1" applyFill="1" applyBorder="1" applyAlignment="1">
      <alignment horizontal="right" vertical="center"/>
    </xf>
    <xf numFmtId="168" fontId="11" fillId="39" borderId="13" xfId="0" applyNumberFormat="1" applyFont="1" applyFill="1" applyBorder="1" applyAlignment="1">
      <alignment horizontal="right" vertical="center"/>
    </xf>
    <xf numFmtId="49" fontId="11" fillId="0" borderId="0" xfId="66" applyNumberFormat="1" applyFont="1" applyBorder="1" applyAlignment="1">
      <alignment horizontal="right" vertical="center"/>
      <protection/>
    </xf>
    <xf numFmtId="169" fontId="11" fillId="0" borderId="0" xfId="66" applyNumberFormat="1" applyFont="1" applyBorder="1" applyAlignment="1">
      <alignment/>
      <protection/>
    </xf>
    <xf numFmtId="0" fontId="8" fillId="0" borderId="0" xfId="0" applyFont="1" applyFill="1" applyBorder="1" applyAlignment="1">
      <alignment horizontal="right" vertical="center" wrapText="1"/>
    </xf>
    <xf numFmtId="0" fontId="14" fillId="0" borderId="13" xfId="0" applyFont="1" applyBorder="1" applyAlignment="1">
      <alignment/>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right" vertical="center"/>
    </xf>
    <xf numFmtId="0" fontId="15" fillId="0" borderId="0" xfId="0" applyFont="1" applyFill="1" applyBorder="1" applyAlignment="1">
      <alignment vertical="top" wrapText="1"/>
    </xf>
    <xf numFmtId="0" fontId="11"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168" fontId="15" fillId="0" borderId="0" xfId="0" applyNumberFormat="1" applyFont="1" applyFill="1" applyBorder="1" applyAlignment="1">
      <alignment horizontal="right" vertical="center"/>
    </xf>
    <xf numFmtId="0" fontId="0" fillId="0" borderId="0" xfId="0" applyBorder="1" applyAlignment="1">
      <alignment/>
    </xf>
    <xf numFmtId="0" fontId="0" fillId="0" borderId="0" xfId="0" applyBorder="1" applyAlignment="1">
      <alignment horizontal="left" vertical="top" wrapText="1"/>
    </xf>
    <xf numFmtId="168" fontId="14" fillId="34" borderId="13" xfId="0" applyNumberFormat="1" applyFont="1" applyFill="1" applyBorder="1" applyAlignment="1">
      <alignment horizontal="right" vertical="center"/>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49" fontId="11" fillId="0" borderId="13" xfId="0" applyNumberFormat="1" applyFont="1" applyBorder="1" applyAlignment="1" applyProtection="1">
      <alignment horizontal="left" vertical="top" wrapText="1"/>
      <protection/>
    </xf>
    <xf numFmtId="169" fontId="14" fillId="0" borderId="13" xfId="0" applyNumberFormat="1" applyFont="1" applyBorder="1" applyAlignment="1" applyProtection="1">
      <alignment horizontal="right" vertical="center" wrapText="1"/>
      <protection/>
    </xf>
    <xf numFmtId="169" fontId="14" fillId="0" borderId="13" xfId="0" applyNumberFormat="1" applyFont="1" applyFill="1" applyBorder="1" applyAlignment="1" applyProtection="1">
      <alignment horizontal="right" vertical="center" wrapText="1"/>
      <protection/>
    </xf>
    <xf numFmtId="0" fontId="11" fillId="0" borderId="0" xfId="0" applyFont="1" applyAlignment="1">
      <alignment vertical="top" wrapText="1"/>
    </xf>
    <xf numFmtId="169" fontId="11" fillId="0" borderId="13" xfId="0" applyNumberFormat="1" applyFont="1" applyFill="1" applyBorder="1" applyAlignment="1" applyProtection="1">
      <alignment horizontal="right" vertical="center" wrapText="1"/>
      <protection/>
    </xf>
    <xf numFmtId="0" fontId="11" fillId="0" borderId="18" xfId="0" applyFont="1" applyFill="1" applyBorder="1" applyAlignment="1">
      <alignment vertical="top" wrapText="1"/>
    </xf>
    <xf numFmtId="0" fontId="11" fillId="0" borderId="0" xfId="0" applyFont="1" applyFill="1" applyAlignment="1">
      <alignment horizontal="center" vertical="center"/>
    </xf>
    <xf numFmtId="49" fontId="11" fillId="39" borderId="13" xfId="0" applyNumberFormat="1" applyFont="1" applyFill="1" applyBorder="1" applyAlignment="1" applyProtection="1">
      <alignment horizontal="left" vertical="top" wrapText="1"/>
      <protection/>
    </xf>
    <xf numFmtId="49" fontId="11" fillId="39"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left" vertical="top" wrapText="1"/>
      <protection/>
    </xf>
    <xf numFmtId="49" fontId="11" fillId="0" borderId="15" xfId="0" applyNumberFormat="1"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12" xfId="0" applyFont="1" applyFill="1" applyBorder="1" applyAlignment="1">
      <alignment vertical="top" wrapText="1"/>
    </xf>
    <xf numFmtId="170" fontId="11" fillId="0" borderId="13" xfId="0" applyNumberFormat="1" applyFont="1" applyBorder="1" applyAlignment="1" applyProtection="1">
      <alignment horizontal="left" vertical="top" wrapText="1"/>
      <protection/>
    </xf>
    <xf numFmtId="0" fontId="11" fillId="0" borderId="12" xfId="0" applyNumberFormat="1" applyFont="1" applyFill="1" applyBorder="1" applyAlignment="1">
      <alignment vertical="top" wrapText="1"/>
    </xf>
    <xf numFmtId="0" fontId="11" fillId="0" borderId="13" xfId="0" applyNumberFormat="1" applyFont="1" applyBorder="1" applyAlignment="1" applyProtection="1">
      <alignment horizontal="left" vertical="top" wrapText="1"/>
      <protection/>
    </xf>
    <xf numFmtId="49" fontId="11" fillId="0" borderId="12" xfId="0" applyNumberFormat="1" applyFont="1" applyBorder="1" applyAlignment="1" applyProtection="1">
      <alignment horizontal="left" vertical="top" wrapText="1"/>
      <protection/>
    </xf>
    <xf numFmtId="0" fontId="11" fillId="0" borderId="12" xfId="0" applyFont="1" applyFill="1" applyBorder="1" applyAlignment="1">
      <alignment horizontal="left" vertical="top" wrapText="1"/>
    </xf>
    <xf numFmtId="0" fontId="14" fillId="0" borderId="12" xfId="0" applyFont="1" applyFill="1" applyBorder="1" applyAlignment="1">
      <alignment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0" fontId="11" fillId="0" borderId="12" xfId="0" applyFont="1" applyFill="1" applyBorder="1" applyAlignment="1">
      <alignment horizontal="justify" vertical="top" wrapText="1"/>
    </xf>
    <xf numFmtId="0" fontId="11" fillId="0" borderId="12" xfId="0" applyNumberFormat="1" applyFont="1" applyFill="1" applyBorder="1" applyAlignment="1">
      <alignment horizontal="justify" vertical="top" wrapText="1"/>
    </xf>
    <xf numFmtId="0" fontId="14" fillId="34" borderId="12" xfId="0" applyFont="1" applyFill="1" applyBorder="1" applyAlignment="1">
      <alignment vertical="top" wrapText="1"/>
    </xf>
    <xf numFmtId="0" fontId="11" fillId="0" borderId="12" xfId="0" applyNumberFormat="1" applyFont="1" applyBorder="1" applyAlignment="1" applyProtection="1">
      <alignment horizontal="left" vertical="top" wrapText="1"/>
      <protection/>
    </xf>
    <xf numFmtId="0" fontId="11" fillId="39" borderId="12" xfId="0" applyFont="1" applyFill="1" applyBorder="1" applyAlignment="1">
      <alignment vertical="top" wrapText="1"/>
    </xf>
    <xf numFmtId="0" fontId="11" fillId="0" borderId="0" xfId="0" applyNumberFormat="1" applyFont="1" applyAlignment="1">
      <alignment vertical="top" wrapText="1"/>
    </xf>
    <xf numFmtId="0" fontId="11" fillId="0" borderId="0" xfId="0" applyFont="1" applyBorder="1" applyAlignment="1">
      <alignment/>
    </xf>
    <xf numFmtId="0" fontId="11" fillId="0" borderId="13" xfId="0" applyFont="1" applyBorder="1" applyAlignment="1">
      <alignment vertical="top"/>
    </xf>
    <xf numFmtId="49" fontId="14" fillId="0" borderId="13" xfId="0" applyNumberFormat="1" applyFont="1" applyBorder="1" applyAlignment="1" applyProtection="1">
      <alignment horizontal="left" vertical="top" wrapText="1"/>
      <protection/>
    </xf>
    <xf numFmtId="49" fontId="14" fillId="0" borderId="15"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0" borderId="0" xfId="0" applyFont="1" applyFill="1" applyAlignment="1">
      <alignment/>
    </xf>
    <xf numFmtId="2" fontId="14" fillId="0" borderId="13" xfId="0" applyNumberFormat="1" applyFont="1" applyBorder="1" applyAlignment="1">
      <alignment/>
    </xf>
    <xf numFmtId="2" fontId="14" fillId="0" borderId="13" xfId="0" applyNumberFormat="1" applyFont="1" applyBorder="1" applyAlignment="1">
      <alignment vertical="center"/>
    </xf>
    <xf numFmtId="0" fontId="14" fillId="0" borderId="13" xfId="0" applyFont="1" applyBorder="1" applyAlignment="1">
      <alignment horizontal="right" vertical="center" wrapText="1"/>
    </xf>
    <xf numFmtId="0" fontId="14" fillId="0" borderId="13" xfId="0" applyFont="1" applyFill="1" applyBorder="1" applyAlignment="1">
      <alignment horizontal="center" vertical="center" wrapText="1"/>
    </xf>
    <xf numFmtId="2" fontId="11" fillId="0" borderId="13" xfId="0" applyNumberFormat="1" applyFont="1" applyBorder="1" applyAlignment="1">
      <alignment vertical="center"/>
    </xf>
    <xf numFmtId="0" fontId="11" fillId="0" borderId="0" xfId="0" applyFont="1" applyAlignment="1">
      <alignment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2" fillId="39" borderId="12" xfId="0" applyFont="1" applyFill="1" applyBorder="1" applyAlignment="1">
      <alignment horizontal="left" vertical="top" wrapText="1"/>
    </xf>
    <xf numFmtId="0" fontId="8" fillId="41" borderId="12" xfId="0" applyFont="1" applyFill="1" applyBorder="1" applyAlignment="1">
      <alignment horizontal="left" vertical="top" wrapText="1"/>
    </xf>
    <xf numFmtId="49" fontId="15" fillId="0" borderId="13" xfId="0" applyNumberFormat="1" applyFont="1" applyFill="1" applyBorder="1" applyAlignment="1">
      <alignment horizontal="center" vertical="center" wrapText="1"/>
    </xf>
    <xf numFmtId="167" fontId="14" fillId="0" borderId="13" xfId="82" applyFont="1" applyBorder="1" applyAlignment="1">
      <alignment vertical="center" wrapText="1"/>
    </xf>
    <xf numFmtId="0" fontId="14" fillId="0" borderId="13" xfId="0" applyFont="1" applyBorder="1" applyAlignment="1">
      <alignment horizontal="right"/>
    </xf>
    <xf numFmtId="169" fontId="11" fillId="0" borderId="13" xfId="0" applyNumberFormat="1" applyFont="1" applyFill="1" applyBorder="1" applyAlignment="1">
      <alignment horizontal="right" vertical="center"/>
    </xf>
    <xf numFmtId="169" fontId="12" fillId="41" borderId="13" xfId="0" applyNumberFormat="1" applyFont="1" applyFill="1" applyBorder="1" applyAlignment="1">
      <alignment horizontal="right" vertical="center"/>
    </xf>
    <xf numFmtId="169" fontId="14" fillId="39" borderId="13" xfId="0" applyNumberFormat="1" applyFont="1" applyFill="1" applyBorder="1" applyAlignment="1">
      <alignment horizontal="right" vertical="center"/>
    </xf>
    <xf numFmtId="169" fontId="14" fillId="0" borderId="13" xfId="0" applyNumberFormat="1" applyFont="1" applyFill="1" applyBorder="1" applyAlignment="1">
      <alignment horizontal="right" vertical="center"/>
    </xf>
    <xf numFmtId="0" fontId="13" fillId="0" borderId="12" xfId="0" applyFont="1" applyFill="1" applyBorder="1" applyAlignment="1">
      <alignment vertical="center" wrapText="1"/>
    </xf>
    <xf numFmtId="169" fontId="14" fillId="39" borderId="13" xfId="82" applyNumberFormat="1" applyFont="1" applyFill="1" applyBorder="1" applyAlignment="1">
      <alignment horizontal="right" vertical="center"/>
    </xf>
    <xf numFmtId="169" fontId="14" fillId="34" borderId="13" xfId="82" applyNumberFormat="1" applyFont="1" applyFill="1" applyBorder="1" applyAlignment="1">
      <alignment horizontal="right" vertical="center"/>
    </xf>
    <xf numFmtId="169" fontId="11" fillId="0" borderId="13" xfId="82" applyNumberFormat="1" applyFont="1" applyFill="1" applyBorder="1" applyAlignment="1" applyProtection="1">
      <alignment horizontal="right" vertical="center" wrapText="1"/>
      <protection/>
    </xf>
    <xf numFmtId="169" fontId="11" fillId="0" borderId="13" xfId="82" applyNumberFormat="1" applyFont="1" applyFill="1" applyBorder="1" applyAlignment="1">
      <alignment horizontal="right" vertical="center"/>
    </xf>
    <xf numFmtId="169" fontId="11" fillId="0" borderId="13" xfId="82" applyNumberFormat="1" applyFont="1" applyBorder="1" applyAlignment="1" applyProtection="1">
      <alignment horizontal="right" vertical="center" wrapText="1"/>
      <protection/>
    </xf>
    <xf numFmtId="169" fontId="11" fillId="0" borderId="13" xfId="82" applyNumberFormat="1" applyFont="1" applyFill="1" applyBorder="1" applyAlignment="1">
      <alignment vertical="center"/>
    </xf>
    <xf numFmtId="169" fontId="11" fillId="34" borderId="13" xfId="82" applyNumberFormat="1" applyFont="1" applyFill="1" applyBorder="1" applyAlignment="1">
      <alignment horizontal="right" vertical="center"/>
    </xf>
    <xf numFmtId="169" fontId="11" fillId="0" borderId="13" xfId="82" applyNumberFormat="1" applyFont="1" applyBorder="1" applyAlignment="1">
      <alignment horizontal="right" vertical="center"/>
    </xf>
    <xf numFmtId="169" fontId="11" fillId="39" borderId="19" xfId="0" applyNumberFormat="1" applyFont="1" applyFill="1" applyBorder="1" applyAlignment="1">
      <alignment horizontal="right" vertical="center"/>
    </xf>
    <xf numFmtId="169" fontId="11" fillId="0" borderId="13" xfId="0" applyNumberFormat="1" applyFont="1" applyBorder="1" applyAlignment="1">
      <alignment horizontal="right" vertical="center"/>
    </xf>
    <xf numFmtId="0" fontId="11" fillId="0" borderId="20" xfId="0" applyFont="1" applyFill="1" applyBorder="1" applyAlignment="1">
      <alignment vertical="top" wrapText="1"/>
    </xf>
    <xf numFmtId="49" fontId="14" fillId="34" borderId="14" xfId="0" applyNumberFormat="1" applyFont="1" applyFill="1" applyBorder="1" applyAlignment="1">
      <alignment horizontal="center" vertical="center" wrapText="1"/>
    </xf>
    <xf numFmtId="49" fontId="14" fillId="34" borderId="13" xfId="0" applyNumberFormat="1" applyFont="1" applyFill="1" applyBorder="1" applyAlignment="1" applyProtection="1">
      <alignment horizontal="left" vertical="top" wrapText="1"/>
      <protection/>
    </xf>
    <xf numFmtId="49" fontId="14"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4" fillId="39" borderId="14" xfId="0" applyNumberFormat="1" applyFont="1" applyFill="1" applyBorder="1" applyAlignment="1">
      <alignment horizontal="center" vertical="center" wrapText="1"/>
    </xf>
    <xf numFmtId="49" fontId="14" fillId="34" borderId="15" xfId="0" applyNumberFormat="1" applyFont="1" applyFill="1" applyBorder="1" applyAlignment="1">
      <alignment horizontal="center" vertical="center" wrapText="1"/>
    </xf>
    <xf numFmtId="49" fontId="14" fillId="39" borderId="15" xfId="0" applyNumberFormat="1" applyFont="1" applyFill="1" applyBorder="1" applyAlignment="1">
      <alignment horizontal="center" vertical="center" wrapText="1"/>
    </xf>
    <xf numFmtId="0" fontId="14" fillId="39" borderId="21" xfId="0" applyFont="1" applyFill="1" applyBorder="1" applyAlignment="1">
      <alignment horizontal="center" vertical="center"/>
    </xf>
    <xf numFmtId="49" fontId="11" fillId="0" borderId="16" xfId="0" applyNumberFormat="1" applyFont="1" applyBorder="1" applyAlignment="1" applyProtection="1">
      <alignment horizontal="left" vertical="top" wrapText="1"/>
      <protection/>
    </xf>
    <xf numFmtId="0" fontId="0" fillId="0" borderId="0" xfId="0" applyFont="1" applyBorder="1" applyAlignment="1">
      <alignment horizontal="right" vertical="center"/>
    </xf>
    <xf numFmtId="167" fontId="14" fillId="0" borderId="13" xfId="82" applyFont="1" applyFill="1" applyBorder="1" applyAlignment="1">
      <alignment horizontal="right" vertical="center"/>
    </xf>
    <xf numFmtId="169" fontId="11" fillId="42" borderId="13" xfId="82" applyNumberFormat="1" applyFont="1" applyFill="1" applyBorder="1" applyAlignment="1" applyProtection="1">
      <alignment horizontal="right" vertical="center" wrapText="1"/>
      <protection/>
    </xf>
    <xf numFmtId="169" fontId="11" fillId="42" borderId="13" xfId="0" applyNumberFormat="1" applyFont="1" applyFill="1" applyBorder="1" applyAlignment="1" applyProtection="1">
      <alignment horizontal="right" vertical="center" wrapText="1"/>
      <protection/>
    </xf>
    <xf numFmtId="0" fontId="15" fillId="0" borderId="12" xfId="0" applyNumberFormat="1" applyFont="1" applyFill="1" applyBorder="1" applyAlignment="1">
      <alignment vertical="top" wrapText="1"/>
    </xf>
    <xf numFmtId="169" fontId="15" fillId="0" borderId="13" xfId="82" applyNumberFormat="1" applyFont="1" applyBorder="1" applyAlignment="1" applyProtection="1">
      <alignment horizontal="right" vertical="center" wrapText="1"/>
      <protection/>
    </xf>
    <xf numFmtId="0" fontId="15" fillId="0" borderId="0" xfId="0" applyFont="1" applyFill="1" applyAlignment="1">
      <alignment vertical="top" wrapText="1"/>
    </xf>
    <xf numFmtId="0" fontId="15" fillId="0" borderId="13" xfId="0" applyFont="1" applyFill="1" applyBorder="1" applyAlignment="1">
      <alignment vertical="top" wrapText="1"/>
    </xf>
    <xf numFmtId="169" fontId="15" fillId="0" borderId="13" xfId="82" applyNumberFormat="1" applyFont="1" applyFill="1" applyBorder="1" applyAlignment="1">
      <alignment horizontal="right" vertical="center" wrapText="1"/>
    </xf>
    <xf numFmtId="168" fontId="15" fillId="0" borderId="13" xfId="0" applyNumberFormat="1" applyFont="1" applyFill="1" applyBorder="1" applyAlignment="1">
      <alignment horizontal="right" vertical="center" wrapText="1"/>
    </xf>
    <xf numFmtId="169" fontId="11" fillId="42" borderId="13" xfId="82" applyNumberFormat="1" applyFont="1" applyFill="1" applyBorder="1" applyAlignment="1">
      <alignment horizontal="right" vertical="center"/>
    </xf>
    <xf numFmtId="0" fontId="0" fillId="43" borderId="0" xfId="0" applyFill="1" applyAlignment="1">
      <alignment/>
    </xf>
    <xf numFmtId="0" fontId="0" fillId="42" borderId="0" xfId="0" applyFill="1" applyAlignment="1">
      <alignment/>
    </xf>
    <xf numFmtId="0" fontId="0" fillId="42" borderId="16" xfId="0" applyFill="1" applyBorder="1" applyAlignment="1">
      <alignment vertical="top"/>
    </xf>
    <xf numFmtId="0" fontId="15" fillId="42" borderId="12" xfId="0" applyFont="1" applyFill="1" applyBorder="1" applyAlignment="1">
      <alignment vertical="top" wrapText="1"/>
    </xf>
    <xf numFmtId="49" fontId="15" fillId="42" borderId="14" xfId="0" applyNumberFormat="1" applyFont="1" applyFill="1" applyBorder="1" applyAlignment="1">
      <alignment horizontal="center" vertical="center" wrapText="1"/>
    </xf>
    <xf numFmtId="167" fontId="11" fillId="0" borderId="14" xfId="82" applyFont="1" applyBorder="1" applyAlignment="1">
      <alignment horizontal="right" vertical="center"/>
    </xf>
    <xf numFmtId="167" fontId="11" fillId="0" borderId="14" xfId="82" applyFont="1" applyBorder="1" applyAlignment="1">
      <alignment vertical="center"/>
    </xf>
    <xf numFmtId="167" fontId="11" fillId="0" borderId="14" xfId="82" applyFont="1" applyBorder="1" applyAlignment="1">
      <alignment horizontal="right" vertical="center" wrapText="1"/>
    </xf>
    <xf numFmtId="167" fontId="11" fillId="0" borderId="14" xfId="82" applyFont="1" applyBorder="1" applyAlignment="1">
      <alignment vertical="center" wrapText="1"/>
    </xf>
    <xf numFmtId="167" fontId="11" fillId="0" borderId="13" xfId="82" applyFont="1" applyBorder="1" applyAlignment="1">
      <alignment horizontal="right" vertical="center"/>
    </xf>
    <xf numFmtId="167" fontId="11" fillId="0" borderId="14" xfId="82" applyFont="1" applyFill="1" applyBorder="1" applyAlignment="1">
      <alignment horizontal="right" vertical="center"/>
    </xf>
    <xf numFmtId="167" fontId="14" fillId="0" borderId="13" xfId="82" applyFont="1" applyBorder="1" applyAlignment="1">
      <alignment horizontal="right" vertical="center"/>
    </xf>
    <xf numFmtId="167" fontId="14" fillId="0" borderId="13" xfId="82" applyFont="1" applyBorder="1" applyAlignment="1">
      <alignment vertical="center"/>
    </xf>
    <xf numFmtId="167" fontId="14" fillId="0" borderId="13" xfId="82" applyFont="1" applyBorder="1" applyAlignment="1">
      <alignment horizontal="right"/>
    </xf>
    <xf numFmtId="167" fontId="11" fillId="0" borderId="13" xfId="82" applyFont="1" applyBorder="1" applyAlignment="1">
      <alignment vertical="center"/>
    </xf>
    <xf numFmtId="0" fontId="56" fillId="0" borderId="0" xfId="0" applyFont="1" applyAlignment="1">
      <alignment/>
    </xf>
    <xf numFmtId="49" fontId="11" fillId="42" borderId="14" xfId="0" applyNumberFormat="1" applyFont="1" applyFill="1" applyBorder="1" applyAlignment="1">
      <alignment horizontal="center" vertical="center" wrapText="1"/>
    </xf>
    <xf numFmtId="172" fontId="14" fillId="0" borderId="13" xfId="82" applyNumberFormat="1" applyFont="1" applyFill="1" applyBorder="1" applyAlignment="1">
      <alignment horizontal="right" vertical="center"/>
    </xf>
    <xf numFmtId="169" fontId="11" fillId="42" borderId="13" xfId="0" applyNumberFormat="1" applyFont="1" applyFill="1" applyBorder="1" applyAlignment="1">
      <alignment horizontal="right" vertical="center"/>
    </xf>
    <xf numFmtId="0" fontId="15" fillId="0" borderId="16" xfId="0" applyFont="1" applyBorder="1" applyAlignment="1">
      <alignment vertical="center" wrapText="1"/>
    </xf>
    <xf numFmtId="0" fontId="15" fillId="0" borderId="19" xfId="0" applyFont="1" applyBorder="1" applyAlignment="1">
      <alignment vertical="center" wrapText="1"/>
    </xf>
    <xf numFmtId="49" fontId="11" fillId="0" borderId="16" xfId="0" applyNumberFormat="1"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19" xfId="0" applyBorder="1" applyAlignment="1">
      <alignment horizontal="left" vertical="top" wrapText="1"/>
    </xf>
    <xf numFmtId="0" fontId="11" fillId="0" borderId="16" xfId="0" applyNumberFormat="1" applyFont="1" applyBorder="1" applyAlignment="1" applyProtection="1">
      <alignment horizontal="left" vertical="center" wrapText="1"/>
      <protection/>
    </xf>
    <xf numFmtId="0" fontId="0" fillId="0" borderId="19" xfId="0" applyBorder="1" applyAlignment="1">
      <alignment horizontal="left" vertical="center" wrapText="1"/>
    </xf>
    <xf numFmtId="168" fontId="11" fillId="0" borderId="0" xfId="0" applyNumberFormat="1" applyFont="1" applyBorder="1" applyAlignment="1">
      <alignment horizontal="right" vertical="top" wrapText="1"/>
    </xf>
    <xf numFmtId="0" fontId="0" fillId="0" borderId="0" xfId="0" applyFont="1" applyAlignment="1">
      <alignment wrapText="1"/>
    </xf>
    <xf numFmtId="0" fontId="11" fillId="0" borderId="0" xfId="0" applyFont="1" applyFill="1" applyBorder="1" applyAlignment="1">
      <alignment horizontal="right" vertical="top" wrapText="1"/>
    </xf>
    <xf numFmtId="0" fontId="0" fillId="0" borderId="0" xfId="0" applyAlignment="1">
      <alignment/>
    </xf>
    <xf numFmtId="0" fontId="0" fillId="0" borderId="0" xfId="0" applyBorder="1" applyAlignment="1">
      <alignment horizontal="right"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7" fillId="0" borderId="0" xfId="0" applyFont="1" applyFill="1" applyBorder="1" applyAlignment="1">
      <alignment horizontal="right" vertical="center" wrapText="1"/>
    </xf>
    <xf numFmtId="0" fontId="11" fillId="0" borderId="0" xfId="0" applyFont="1" applyAlignment="1">
      <alignment vertical="top" wrapText="1"/>
    </xf>
    <xf numFmtId="0" fontId="11" fillId="0" borderId="0" xfId="0" applyFont="1" applyFill="1" applyBorder="1" applyAlignment="1">
      <alignment horizontal="center" vertical="center" wrapText="1"/>
    </xf>
    <xf numFmtId="0" fontId="0" fillId="0" borderId="0" xfId="0" applyFont="1" applyAlignment="1">
      <alignment/>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5" fillId="0" borderId="16" xfId="0" applyNumberFormat="1" applyFont="1" applyBorder="1" applyAlignment="1" applyProtection="1">
      <alignment horizontal="left" vertical="center" wrapText="1"/>
      <protection/>
    </xf>
    <xf numFmtId="0" fontId="9" fillId="0" borderId="19" xfId="0" applyFont="1" applyBorder="1" applyAlignment="1">
      <alignment vertical="center"/>
    </xf>
    <xf numFmtId="0" fontId="15" fillId="0" borderId="16" xfId="0" applyNumberFormat="1" applyFont="1" applyBorder="1" applyAlignment="1" applyProtection="1">
      <alignment horizontal="center" vertical="top" wrapText="1"/>
      <protection/>
    </xf>
    <xf numFmtId="0" fontId="15" fillId="0" borderId="19" xfId="0" applyNumberFormat="1" applyFont="1" applyBorder="1" applyAlignment="1" applyProtection="1">
      <alignment horizontal="center" vertical="top" wrapText="1"/>
      <protection/>
    </xf>
    <xf numFmtId="49" fontId="11" fillId="0" borderId="16" xfId="0" applyNumberFormat="1" applyFont="1" applyBorder="1" applyAlignment="1" applyProtection="1">
      <alignment horizontal="left" vertical="center" wrapText="1"/>
      <protection/>
    </xf>
    <xf numFmtId="49" fontId="11" fillId="0" borderId="21" xfId="0" applyNumberFormat="1" applyFont="1" applyBorder="1" applyAlignment="1" applyProtection="1">
      <alignment horizontal="left" vertical="center" wrapText="1"/>
      <protection/>
    </xf>
    <xf numFmtId="0" fontId="11" fillId="0" borderId="16" xfId="0" applyFont="1" applyFill="1" applyBorder="1" applyAlignment="1">
      <alignment vertical="center" wrapText="1"/>
    </xf>
    <xf numFmtId="0" fontId="0" fillId="0" borderId="19" xfId="0" applyBorder="1" applyAlignment="1">
      <alignment vertical="center" wrapText="1"/>
    </xf>
    <xf numFmtId="0" fontId="15" fillId="0" borderId="16" xfId="0" applyFont="1" applyFill="1" applyBorder="1" applyAlignment="1">
      <alignment vertical="center" wrapText="1"/>
    </xf>
    <xf numFmtId="0" fontId="15" fillId="0" borderId="21" xfId="0" applyFont="1" applyBorder="1" applyAlignment="1">
      <alignment vertical="center" wrapText="1"/>
    </xf>
    <xf numFmtId="0" fontId="15" fillId="0" borderId="16" xfId="0" applyFont="1" applyBorder="1" applyAlignment="1">
      <alignment vertical="center"/>
    </xf>
    <xf numFmtId="0" fontId="0" fillId="0" borderId="19" xfId="0" applyBorder="1" applyAlignment="1">
      <alignment vertical="center"/>
    </xf>
    <xf numFmtId="168" fontId="14" fillId="0" borderId="0" xfId="0" applyNumberFormat="1" applyFont="1" applyBorder="1" applyAlignment="1">
      <alignment horizontal="right" vertical="top" wrapText="1"/>
    </xf>
    <xf numFmtId="0" fontId="1" fillId="0" borderId="0" xfId="0" applyFont="1" applyAlignment="1">
      <alignment wrapText="1"/>
    </xf>
    <xf numFmtId="0" fontId="14" fillId="0" borderId="0" xfId="0" applyFont="1" applyFill="1" applyBorder="1" applyAlignment="1">
      <alignment horizontal="right" vertical="top" wrapText="1"/>
    </xf>
    <xf numFmtId="0" fontId="0" fillId="0" borderId="0" xfId="0" applyFill="1" applyBorder="1" applyAlignment="1">
      <alignment/>
    </xf>
    <xf numFmtId="0" fontId="12" fillId="0" borderId="0" xfId="0" applyFont="1" applyFill="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Alignment="1">
      <alignment/>
    </xf>
    <xf numFmtId="0" fontId="12" fillId="0" borderId="0" xfId="0" applyFont="1" applyAlignment="1">
      <alignment horizontal="center" vertical="top"/>
    </xf>
    <xf numFmtId="0" fontId="20" fillId="0" borderId="0" xfId="0" applyFont="1" applyAlignment="1">
      <alignment vertical="top"/>
    </xf>
    <xf numFmtId="0" fontId="12" fillId="0" borderId="22" xfId="0" applyFont="1" applyFill="1"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0" fontId="0" fillId="0" borderId="16" xfId="0" applyBorder="1" applyAlignment="1">
      <alignment horizontal="center" vertical="top"/>
    </xf>
    <xf numFmtId="0" fontId="0" fillId="0" borderId="19" xfId="0" applyBorder="1" applyAlignment="1">
      <alignment horizontal="center" vertical="top"/>
    </xf>
    <xf numFmtId="167" fontId="11" fillId="42" borderId="13" xfId="82" applyFont="1" applyFill="1" applyBorder="1" applyAlignment="1">
      <alignment horizontal="right" vertical="center"/>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30">
    <pageSetUpPr fitToPage="1"/>
  </sheetPr>
  <dimension ref="A1:K638"/>
  <sheetViews>
    <sheetView view="pageBreakPreview" zoomScaleSheetLayoutView="100" zoomScalePageLayoutView="0" workbookViewId="0" topLeftCell="A308">
      <selection activeCell="C254" sqref="C254"/>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4.625" style="60" customWidth="1"/>
    <col min="6" max="6" width="15.00390625" style="62" customWidth="1"/>
    <col min="7" max="7" width="11.50390625" style="63" customWidth="1"/>
    <col min="8" max="8" width="0.5" style="0" customWidth="1"/>
  </cols>
  <sheetData>
    <row r="1" spans="5:8" ht="24" customHeight="1">
      <c r="E1" s="2"/>
      <c r="F1" s="218" t="s">
        <v>7</v>
      </c>
      <c r="G1" s="219"/>
      <c r="H1" s="102"/>
    </row>
    <row r="2" spans="4:8" ht="61.5" customHeight="1">
      <c r="D2" s="220" t="s">
        <v>477</v>
      </c>
      <c r="E2" s="221"/>
      <c r="F2" s="221"/>
      <c r="G2" s="221"/>
      <c r="H2" s="102"/>
    </row>
    <row r="3" spans="6:8" ht="12.75" customHeight="1">
      <c r="F3" s="222"/>
      <c r="G3" s="222"/>
      <c r="H3" s="102"/>
    </row>
    <row r="4" spans="7:8" ht="12.75">
      <c r="G4" s="62"/>
      <c r="H4" s="102"/>
    </row>
    <row r="5" spans="7:8" ht="15" customHeight="1">
      <c r="G5" s="62"/>
      <c r="H5" s="102"/>
    </row>
    <row r="6" spans="3:8" ht="30.75" customHeight="1">
      <c r="C6" s="223" t="s">
        <v>478</v>
      </c>
      <c r="D6" s="224"/>
      <c r="E6" s="224"/>
      <c r="F6" s="224"/>
      <c r="G6" s="224"/>
      <c r="H6" s="102"/>
    </row>
    <row r="7" spans="7:8" ht="12.75">
      <c r="G7" s="62"/>
      <c r="H7" s="102"/>
    </row>
    <row r="8" spans="2:7" ht="77.25" customHeight="1">
      <c r="B8" s="64"/>
      <c r="C8" s="148" t="s">
        <v>348</v>
      </c>
      <c r="D8" s="149" t="s">
        <v>349</v>
      </c>
      <c r="E8" s="149" t="s">
        <v>479</v>
      </c>
      <c r="F8" s="148" t="s">
        <v>480</v>
      </c>
      <c r="G8" s="148" t="s">
        <v>350</v>
      </c>
    </row>
    <row r="9" spans="2:7" ht="51.75" customHeight="1">
      <c r="B9" s="64"/>
      <c r="C9" s="18" t="s">
        <v>49</v>
      </c>
      <c r="D9" s="18" t="s">
        <v>266</v>
      </c>
      <c r="E9" s="182">
        <v>467633.8</v>
      </c>
      <c r="F9" s="182">
        <v>103563.5</v>
      </c>
      <c r="G9" s="153">
        <f>F9/E9*100</f>
        <v>22.146281983894237</v>
      </c>
    </row>
    <row r="10" spans="2:7" ht="49.5" customHeight="1">
      <c r="B10" s="64"/>
      <c r="C10" s="18" t="s">
        <v>351</v>
      </c>
      <c r="D10" s="18" t="s">
        <v>44</v>
      </c>
      <c r="E10" s="182">
        <v>1743641.9</v>
      </c>
      <c r="F10" s="182">
        <v>384798.1</v>
      </c>
      <c r="G10" s="153">
        <f>F10/E10*100</f>
        <v>22.06864264961745</v>
      </c>
    </row>
    <row r="11" spans="2:7" ht="30.75" customHeight="1">
      <c r="B11" s="64"/>
      <c r="C11" s="154" t="s">
        <v>204</v>
      </c>
      <c r="D11" s="154"/>
      <c r="E11" s="182">
        <f>SUM(E9:E10)</f>
        <v>2211275.6999999997</v>
      </c>
      <c r="F11" s="182">
        <f>SUM(F9:F10)</f>
        <v>488361.6</v>
      </c>
      <c r="G11" s="153">
        <f>F11/E11*100</f>
        <v>22.08506157780326</v>
      </c>
    </row>
    <row r="12" spans="7:9" ht="12.75">
      <c r="G12" s="62"/>
      <c r="H12" s="102"/>
      <c r="I12" s="102"/>
    </row>
    <row r="13" spans="7:9" ht="12.75">
      <c r="G13" s="62"/>
      <c r="H13" s="102"/>
      <c r="I13" s="102"/>
    </row>
    <row r="14" spans="3:9" ht="13.5">
      <c r="C14" s="20"/>
      <c r="G14" s="62"/>
      <c r="H14" s="102"/>
      <c r="I14" s="102"/>
    </row>
    <row r="15" spans="7:9" ht="12.75">
      <c r="G15" s="62"/>
      <c r="H15" s="102"/>
      <c r="I15" s="102"/>
    </row>
    <row r="16" spans="3:9" ht="15" customHeight="1">
      <c r="C16" s="146"/>
      <c r="F16" s="135"/>
      <c r="G16" s="62"/>
      <c r="H16" s="102"/>
      <c r="I16" s="102"/>
    </row>
    <row r="17" spans="7:9" ht="12.75">
      <c r="G17" s="62"/>
      <c r="H17" s="102"/>
      <c r="I17" s="102"/>
    </row>
    <row r="18" spans="7:9" ht="12.75">
      <c r="G18" s="62"/>
      <c r="H18" s="102"/>
      <c r="I18" s="102"/>
    </row>
    <row r="19" spans="7:9" ht="15.75" customHeight="1">
      <c r="G19" s="62"/>
      <c r="H19" s="102"/>
      <c r="I19" s="102"/>
    </row>
    <row r="20" spans="7:9" ht="12.75">
      <c r="G20" s="62"/>
      <c r="H20" s="102"/>
      <c r="I20" s="102"/>
    </row>
    <row r="21" spans="7:9" ht="12.75">
      <c r="G21" s="62"/>
      <c r="H21" s="102"/>
      <c r="I21" s="102"/>
    </row>
    <row r="22" spans="7:9" ht="12.75">
      <c r="G22" s="62"/>
      <c r="H22" s="102"/>
      <c r="I22" s="102"/>
    </row>
    <row r="23" spans="7:9" ht="12.75">
      <c r="G23" s="62"/>
      <c r="H23" s="102"/>
      <c r="I23" s="102"/>
    </row>
    <row r="24" spans="7:9" ht="12.75">
      <c r="G24" s="62"/>
      <c r="H24" s="102"/>
      <c r="I24" s="102"/>
    </row>
    <row r="25" spans="7:9" ht="12.75" customHeight="1">
      <c r="G25" s="62"/>
      <c r="H25" s="102"/>
      <c r="I25" s="102"/>
    </row>
    <row r="26" spans="7:9" ht="12.75" customHeight="1">
      <c r="G26" s="62"/>
      <c r="H26" s="102"/>
      <c r="I26" s="102"/>
    </row>
    <row r="27" spans="7:9" ht="12.75">
      <c r="G27" s="62"/>
      <c r="H27" s="102"/>
      <c r="I27" s="102"/>
    </row>
    <row r="28" spans="7:9" ht="10.5" customHeight="1">
      <c r="G28" s="62"/>
      <c r="H28" s="102"/>
      <c r="I28" s="102"/>
    </row>
    <row r="29" spans="7:9" ht="13.5" customHeight="1">
      <c r="G29" s="62"/>
      <c r="H29" s="102"/>
      <c r="I29" s="102"/>
    </row>
    <row r="30" spans="7:9" ht="14.25" customHeight="1">
      <c r="G30" s="62"/>
      <c r="H30" s="102"/>
      <c r="I30" s="102"/>
    </row>
    <row r="31" spans="7:9" ht="12.75">
      <c r="G31" s="62"/>
      <c r="H31" s="102"/>
      <c r="I31" s="102"/>
    </row>
    <row r="32" spans="7:9" ht="44.25" customHeight="1">
      <c r="G32" s="62"/>
      <c r="H32" s="102"/>
      <c r="I32" s="102"/>
    </row>
    <row r="33" spans="7:9" ht="13.5" customHeight="1">
      <c r="G33" s="62"/>
      <c r="H33" s="102"/>
      <c r="I33" s="102"/>
    </row>
    <row r="34" spans="7:9" ht="261.75" customHeight="1">
      <c r="G34" s="62"/>
      <c r="H34" s="102"/>
      <c r="I34" s="102"/>
    </row>
    <row r="35" spans="7:9" ht="138.75" customHeight="1">
      <c r="G35" s="62"/>
      <c r="H35" s="102"/>
      <c r="I35" s="102"/>
    </row>
    <row r="36" spans="7:9" ht="72" customHeight="1">
      <c r="G36" s="62"/>
      <c r="H36" s="102"/>
      <c r="I36" s="102"/>
    </row>
    <row r="37" spans="3:8" ht="20.25" customHeight="1">
      <c r="C37" s="65"/>
      <c r="E37" s="2"/>
      <c r="F37" s="218" t="s">
        <v>250</v>
      </c>
      <c r="G37" s="219"/>
      <c r="H37" s="102"/>
    </row>
    <row r="38" spans="3:8" ht="32.25" customHeight="1">
      <c r="C38" s="225"/>
      <c r="D38" s="225"/>
      <c r="E38" s="220" t="s">
        <v>481</v>
      </c>
      <c r="F38" s="226"/>
      <c r="G38" s="226"/>
      <c r="H38" s="102"/>
    </row>
    <row r="39" spans="3:7" ht="6.75" customHeight="1">
      <c r="C39" s="65"/>
      <c r="D39" s="29"/>
      <c r="E39" s="66"/>
      <c r="F39" s="67"/>
      <c r="G39" s="68"/>
    </row>
    <row r="40" spans="1:7" ht="27.75" customHeight="1">
      <c r="A40" s="227" t="s">
        <v>482</v>
      </c>
      <c r="B40" s="228"/>
      <c r="C40" s="228"/>
      <c r="D40" s="228"/>
      <c r="E40" s="228"/>
      <c r="F40" s="228"/>
      <c r="G40" s="228"/>
    </row>
    <row r="41" spans="3:8" ht="15" customHeight="1">
      <c r="C41" s="69"/>
      <c r="D41" s="70"/>
      <c r="E41" s="71"/>
      <c r="F41" s="72"/>
      <c r="G41" s="72"/>
      <c r="H41" s="102"/>
    </row>
    <row r="42" spans="3:7" ht="21.75" customHeight="1" hidden="1">
      <c r="C42" s="6"/>
      <c r="D42" s="30"/>
      <c r="E42" s="73"/>
      <c r="F42" s="6"/>
      <c r="G42" s="74"/>
    </row>
    <row r="43" spans="3:7" ht="4.5" customHeight="1" hidden="1">
      <c r="C43" s="65"/>
      <c r="D43" s="28"/>
      <c r="E43" s="71"/>
      <c r="F43" s="65"/>
      <c r="G43" s="75"/>
    </row>
    <row r="44" spans="2:7" ht="48" customHeight="1">
      <c r="B44" s="64"/>
      <c r="C44" s="229" t="s">
        <v>264</v>
      </c>
      <c r="D44" s="231" t="s">
        <v>265</v>
      </c>
      <c r="E44" s="149" t="s">
        <v>483</v>
      </c>
      <c r="F44" s="148" t="s">
        <v>484</v>
      </c>
      <c r="G44" s="147" t="s">
        <v>350</v>
      </c>
    </row>
    <row r="45" spans="2:7" ht="14.25" customHeight="1" hidden="1">
      <c r="B45" s="64"/>
      <c r="C45" s="230"/>
      <c r="D45" s="232"/>
      <c r="E45" s="77"/>
      <c r="F45" s="76"/>
      <c r="G45" s="76"/>
    </row>
    <row r="46" spans="2:7" ht="18" customHeight="1">
      <c r="B46" s="64"/>
      <c r="C46" s="36">
        <v>1</v>
      </c>
      <c r="D46" s="31">
        <v>2</v>
      </c>
      <c r="E46" s="78">
        <v>3</v>
      </c>
      <c r="F46" s="79">
        <v>5</v>
      </c>
      <c r="G46" s="79">
        <v>6</v>
      </c>
    </row>
    <row r="47" spans="2:7" ht="21.75" customHeight="1">
      <c r="B47" s="80"/>
      <c r="C47" s="151" t="s">
        <v>50</v>
      </c>
      <c r="D47" s="32"/>
      <c r="E47" s="156">
        <f>E48+E166</f>
        <v>2211275.7</v>
      </c>
      <c r="F47" s="156">
        <f>F48+F166</f>
        <v>488361.60000000003</v>
      </c>
      <c r="G47" s="81">
        <f aca="true" t="shared" si="0" ref="G47:G87">F47/E47*100</f>
        <v>22.085061577803256</v>
      </c>
    </row>
    <row r="48" spans="2:7" ht="22.5" customHeight="1">
      <c r="B48" s="82" t="s">
        <v>15</v>
      </c>
      <c r="C48" s="150" t="s">
        <v>49</v>
      </c>
      <c r="D48" s="8"/>
      <c r="E48" s="157">
        <f>E49+E98</f>
        <v>467633.80000000005</v>
      </c>
      <c r="F48" s="157">
        <f>F49+F98</f>
        <v>103563.5</v>
      </c>
      <c r="G48" s="83">
        <f t="shared" si="0"/>
        <v>22.146281983894234</v>
      </c>
    </row>
    <row r="49" spans="2:7" ht="21.75" customHeight="1">
      <c r="B49" s="82" t="s">
        <v>16</v>
      </c>
      <c r="C49" s="150" t="s">
        <v>267</v>
      </c>
      <c r="D49" s="8"/>
      <c r="E49" s="157">
        <f>E50+E56+E62+E67+E75+E80</f>
        <v>420047.10000000003</v>
      </c>
      <c r="F49" s="157">
        <f>F50+F56+F62+F67+F75+F80</f>
        <v>92159.4</v>
      </c>
      <c r="G49" s="83">
        <f t="shared" si="0"/>
        <v>21.940253842961894</v>
      </c>
    </row>
    <row r="50" spans="2:7" ht="15.75" customHeight="1">
      <c r="B50" s="64" t="s">
        <v>17</v>
      </c>
      <c r="C50" s="126" t="s">
        <v>268</v>
      </c>
      <c r="D50" s="173" t="s">
        <v>269</v>
      </c>
      <c r="E50" s="158">
        <f>E51</f>
        <v>270634.00000000006</v>
      </c>
      <c r="F50" s="158">
        <f>F51</f>
        <v>56403</v>
      </c>
      <c r="G50" s="84">
        <f t="shared" si="0"/>
        <v>20.841062098627663</v>
      </c>
    </row>
    <row r="51" spans="2:7" ht="13.5" customHeight="1">
      <c r="B51" s="64"/>
      <c r="C51" s="10" t="s">
        <v>270</v>
      </c>
      <c r="D51" s="173" t="s">
        <v>271</v>
      </c>
      <c r="E51" s="158">
        <f>E52+E53+E54+E55</f>
        <v>270634.00000000006</v>
      </c>
      <c r="F51" s="158">
        <f>F52+F53+F54+F55</f>
        <v>56403</v>
      </c>
      <c r="G51" s="84">
        <f t="shared" si="0"/>
        <v>20.841062098627663</v>
      </c>
    </row>
    <row r="52" spans="2:7" ht="50.25" customHeight="1">
      <c r="B52" s="64"/>
      <c r="C52" s="22" t="s">
        <v>353</v>
      </c>
      <c r="D52" s="26" t="s">
        <v>290</v>
      </c>
      <c r="E52" s="155">
        <v>265806.4</v>
      </c>
      <c r="F52" s="155">
        <v>55886.1</v>
      </c>
      <c r="G52" s="58">
        <f t="shared" si="0"/>
        <v>21.02511451943971</v>
      </c>
    </row>
    <row r="53" spans="2:7" ht="75.75" customHeight="1">
      <c r="B53" s="64"/>
      <c r="C53" s="22" t="s">
        <v>354</v>
      </c>
      <c r="D53" s="26" t="s">
        <v>272</v>
      </c>
      <c r="E53" s="155">
        <v>1353.2</v>
      </c>
      <c r="F53" s="155">
        <v>118.9</v>
      </c>
      <c r="G53" s="58">
        <f t="shared" si="0"/>
        <v>8.786579958616612</v>
      </c>
    </row>
    <row r="54" spans="2:7" ht="36.75" customHeight="1">
      <c r="B54" s="64"/>
      <c r="C54" s="22" t="s">
        <v>239</v>
      </c>
      <c r="D54" s="26" t="s">
        <v>273</v>
      </c>
      <c r="E54" s="155">
        <v>2391.9</v>
      </c>
      <c r="F54" s="155">
        <v>283.2</v>
      </c>
      <c r="G54" s="58">
        <f t="shared" si="0"/>
        <v>11.839959864542832</v>
      </c>
    </row>
    <row r="55" spans="2:7" ht="63.75" customHeight="1">
      <c r="B55" s="64"/>
      <c r="C55" s="22" t="s">
        <v>355</v>
      </c>
      <c r="D55" s="26" t="s">
        <v>274</v>
      </c>
      <c r="E55" s="155">
        <v>1082.5</v>
      </c>
      <c r="F55" s="155">
        <v>114.8</v>
      </c>
      <c r="G55" s="58">
        <f t="shared" si="0"/>
        <v>10.605080831408776</v>
      </c>
    </row>
    <row r="56" spans="2:7" ht="26.25" customHeight="1">
      <c r="B56" s="64" t="s">
        <v>18</v>
      </c>
      <c r="C56" s="39" t="s">
        <v>240</v>
      </c>
      <c r="D56" s="174" t="s">
        <v>241</v>
      </c>
      <c r="E56" s="108">
        <f>E57</f>
        <v>9500</v>
      </c>
      <c r="F56" s="108">
        <f>F57</f>
        <v>2130</v>
      </c>
      <c r="G56" s="109">
        <f t="shared" si="0"/>
        <v>22.42105263157895</v>
      </c>
    </row>
    <row r="57" spans="2:7" ht="22.5" customHeight="1">
      <c r="B57" s="64"/>
      <c r="C57" s="39" t="s">
        <v>275</v>
      </c>
      <c r="D57" s="174" t="s">
        <v>276</v>
      </c>
      <c r="E57" s="108">
        <f>SUM(E58:E61)</f>
        <v>9500</v>
      </c>
      <c r="F57" s="108">
        <f>SUM(F58:F61)</f>
        <v>2130</v>
      </c>
      <c r="G57" s="109">
        <f t="shared" si="0"/>
        <v>22.42105263157895</v>
      </c>
    </row>
    <row r="58" spans="2:7" ht="49.5" customHeight="1">
      <c r="B58" s="64"/>
      <c r="C58" s="107" t="s">
        <v>356</v>
      </c>
      <c r="D58" s="27" t="s">
        <v>242</v>
      </c>
      <c r="E58" s="86">
        <v>4384</v>
      </c>
      <c r="F58" s="86">
        <v>955.9</v>
      </c>
      <c r="G58" s="111">
        <f t="shared" si="0"/>
        <v>21.804288321167885</v>
      </c>
    </row>
    <row r="59" spans="2:7" ht="64.5" customHeight="1">
      <c r="B59" s="64"/>
      <c r="C59" s="107" t="s">
        <v>357</v>
      </c>
      <c r="D59" s="27" t="s">
        <v>243</v>
      </c>
      <c r="E59" s="86">
        <v>32</v>
      </c>
      <c r="F59" s="86">
        <v>6.7</v>
      </c>
      <c r="G59" s="111">
        <f t="shared" si="0"/>
        <v>20.9375</v>
      </c>
    </row>
    <row r="60" spans="2:7" ht="51" customHeight="1">
      <c r="B60" s="64"/>
      <c r="C60" s="107" t="s">
        <v>358</v>
      </c>
      <c r="D60" s="27" t="s">
        <v>244</v>
      </c>
      <c r="E60" s="86">
        <v>5722</v>
      </c>
      <c r="F60" s="86">
        <v>1338.1</v>
      </c>
      <c r="G60" s="111">
        <f t="shared" si="0"/>
        <v>23.38518000699056</v>
      </c>
    </row>
    <row r="61" spans="2:7" ht="52.5" customHeight="1">
      <c r="B61" s="64"/>
      <c r="C61" s="107" t="s">
        <v>359</v>
      </c>
      <c r="D61" s="27" t="s">
        <v>245</v>
      </c>
      <c r="E61" s="86">
        <v>-638</v>
      </c>
      <c r="F61" s="86">
        <v>-170.7</v>
      </c>
      <c r="G61" s="111">
        <f t="shared" si="0"/>
        <v>26.755485893416925</v>
      </c>
    </row>
    <row r="62" spans="2:7" ht="14.25" customHeight="1">
      <c r="B62" s="64" t="s">
        <v>19</v>
      </c>
      <c r="C62" s="9" t="s">
        <v>278</v>
      </c>
      <c r="D62" s="175" t="s">
        <v>279</v>
      </c>
      <c r="E62" s="158">
        <f>E63+E64+E65+E66</f>
        <v>33830.1</v>
      </c>
      <c r="F62" s="158">
        <f>F63+F64+F65+F66</f>
        <v>19432.4</v>
      </c>
      <c r="G62" s="84">
        <f t="shared" si="0"/>
        <v>57.44115447486116</v>
      </c>
    </row>
    <row r="63" spans="2:7" ht="15.75" customHeight="1">
      <c r="B63" s="64"/>
      <c r="C63" s="3" t="s">
        <v>360</v>
      </c>
      <c r="D63" s="26" t="s">
        <v>361</v>
      </c>
      <c r="E63" s="155">
        <v>22119</v>
      </c>
      <c r="F63" s="155">
        <v>5697.8</v>
      </c>
      <c r="G63" s="58">
        <f t="shared" si="0"/>
        <v>25.75975405759754</v>
      </c>
    </row>
    <row r="64" spans="2:7" ht="15.75" customHeight="1">
      <c r="B64" s="64"/>
      <c r="C64" s="125" t="s">
        <v>280</v>
      </c>
      <c r="D64" s="26" t="s">
        <v>281</v>
      </c>
      <c r="E64" s="86">
        <v>8682</v>
      </c>
      <c r="F64" s="111">
        <v>9114.9</v>
      </c>
      <c r="G64" s="58">
        <f t="shared" si="0"/>
        <v>104.98617829993088</v>
      </c>
    </row>
    <row r="65" spans="2:7" ht="12.75" customHeight="1">
      <c r="B65" s="64"/>
      <c r="C65" s="125" t="s">
        <v>362</v>
      </c>
      <c r="D65" s="26" t="s">
        <v>282</v>
      </c>
      <c r="E65" s="86">
        <v>29.2</v>
      </c>
      <c r="F65" s="86">
        <v>7.1</v>
      </c>
      <c r="G65" s="58">
        <f t="shared" si="0"/>
        <v>24.315068493150687</v>
      </c>
    </row>
    <row r="66" spans="2:7" ht="25.5" customHeight="1">
      <c r="B66" s="64"/>
      <c r="C66" s="125" t="s">
        <v>363</v>
      </c>
      <c r="D66" s="26" t="s">
        <v>364</v>
      </c>
      <c r="E66" s="86">
        <v>2999.9</v>
      </c>
      <c r="F66" s="155">
        <v>4612.6</v>
      </c>
      <c r="G66" s="58">
        <f t="shared" si="0"/>
        <v>153.7584586152872</v>
      </c>
    </row>
    <row r="67" spans="2:7" ht="13.5" customHeight="1">
      <c r="B67" s="64" t="s">
        <v>20</v>
      </c>
      <c r="C67" s="126" t="s">
        <v>283</v>
      </c>
      <c r="D67" s="175" t="s">
        <v>284</v>
      </c>
      <c r="E67" s="158">
        <f>E68+E70</f>
        <v>97383</v>
      </c>
      <c r="F67" s="158">
        <f>F68+F70</f>
        <v>11634.099999999999</v>
      </c>
      <c r="G67" s="84">
        <f t="shared" si="0"/>
        <v>11.946746352032694</v>
      </c>
    </row>
    <row r="68" spans="2:7" s="2" customFormat="1" ht="14.25" customHeight="1">
      <c r="B68" s="85"/>
      <c r="C68" s="120" t="s">
        <v>365</v>
      </c>
      <c r="D68" s="26" t="s">
        <v>285</v>
      </c>
      <c r="E68" s="155">
        <f>E69</f>
        <v>45813</v>
      </c>
      <c r="F68" s="155">
        <f>F69</f>
        <v>2734.2</v>
      </c>
      <c r="G68" s="58">
        <f t="shared" si="0"/>
        <v>5.9681749721694715</v>
      </c>
    </row>
    <row r="69" spans="2:7" ht="25.5" customHeight="1">
      <c r="B69" s="64"/>
      <c r="C69" s="120" t="s">
        <v>286</v>
      </c>
      <c r="D69" s="26" t="s">
        <v>287</v>
      </c>
      <c r="E69" s="86">
        <v>45813</v>
      </c>
      <c r="F69" s="86">
        <v>2734.2</v>
      </c>
      <c r="G69" s="58">
        <f t="shared" si="0"/>
        <v>5.9681749721694715</v>
      </c>
    </row>
    <row r="70" spans="2:7" ht="15" customHeight="1">
      <c r="B70" s="64"/>
      <c r="C70" s="120" t="s">
        <v>288</v>
      </c>
      <c r="D70" s="26" t="s">
        <v>289</v>
      </c>
      <c r="E70" s="155">
        <f>E72+E73</f>
        <v>51570</v>
      </c>
      <c r="F70" s="155">
        <f>F72+F73</f>
        <v>8899.9</v>
      </c>
      <c r="G70" s="58">
        <f t="shared" si="0"/>
        <v>17.25790188093853</v>
      </c>
    </row>
    <row r="71" spans="2:7" ht="15.75" customHeight="1">
      <c r="B71" s="64"/>
      <c r="C71" s="120" t="s">
        <v>209</v>
      </c>
      <c r="D71" s="26" t="s">
        <v>208</v>
      </c>
      <c r="E71" s="155">
        <f>E72</f>
        <v>26952</v>
      </c>
      <c r="F71" s="155">
        <f>F72</f>
        <v>6800.2</v>
      </c>
      <c r="G71" s="58">
        <f t="shared" si="0"/>
        <v>25.230780647076283</v>
      </c>
    </row>
    <row r="72" spans="2:7" ht="26.25" customHeight="1">
      <c r="B72" s="64"/>
      <c r="C72" s="107" t="s">
        <v>211</v>
      </c>
      <c r="D72" s="26" t="s">
        <v>210</v>
      </c>
      <c r="E72" s="86">
        <v>26952</v>
      </c>
      <c r="F72" s="86">
        <v>6800.2</v>
      </c>
      <c r="G72" s="58">
        <f t="shared" si="0"/>
        <v>25.230780647076283</v>
      </c>
    </row>
    <row r="73" spans="2:7" ht="16.5" customHeight="1">
      <c r="B73" s="64"/>
      <c r="C73" s="107" t="s">
        <v>213</v>
      </c>
      <c r="D73" s="26" t="s">
        <v>212</v>
      </c>
      <c r="E73" s="86">
        <f>E74</f>
        <v>24618</v>
      </c>
      <c r="F73" s="86">
        <f>F74</f>
        <v>2099.7</v>
      </c>
      <c r="G73" s="58">
        <f t="shared" si="0"/>
        <v>8.529125030465512</v>
      </c>
    </row>
    <row r="74" spans="2:7" ht="27" customHeight="1">
      <c r="B74" s="64"/>
      <c r="C74" s="107" t="s">
        <v>215</v>
      </c>
      <c r="D74" s="26" t="s">
        <v>214</v>
      </c>
      <c r="E74" s="86">
        <v>24618</v>
      </c>
      <c r="F74" s="184">
        <v>2099.7</v>
      </c>
      <c r="G74" s="58">
        <f t="shared" si="0"/>
        <v>8.529125030465512</v>
      </c>
    </row>
    <row r="75" spans="2:7" ht="13.5" customHeight="1">
      <c r="B75" s="64" t="s">
        <v>21</v>
      </c>
      <c r="C75" s="9" t="s">
        <v>189</v>
      </c>
      <c r="D75" s="175" t="s">
        <v>190</v>
      </c>
      <c r="E75" s="158">
        <f>E76+E78</f>
        <v>8700</v>
      </c>
      <c r="F75" s="158">
        <f>F76+F78</f>
        <v>2559.9</v>
      </c>
      <c r="G75" s="84">
        <f t="shared" si="0"/>
        <v>29.424137931034483</v>
      </c>
    </row>
    <row r="76" spans="2:7" ht="23.25" customHeight="1">
      <c r="B76" s="64"/>
      <c r="C76" s="120" t="s">
        <v>191</v>
      </c>
      <c r="D76" s="26" t="s">
        <v>192</v>
      </c>
      <c r="E76" s="155">
        <f>E77</f>
        <v>8600</v>
      </c>
      <c r="F76" s="155">
        <f>F77</f>
        <v>2549.9</v>
      </c>
      <c r="G76" s="58">
        <f t="shared" si="0"/>
        <v>29.65</v>
      </c>
    </row>
    <row r="77" spans="2:7" ht="38.25" customHeight="1">
      <c r="B77" s="64"/>
      <c r="C77" s="120" t="s">
        <v>366</v>
      </c>
      <c r="D77" s="26" t="s">
        <v>193</v>
      </c>
      <c r="E77" s="86">
        <v>8600</v>
      </c>
      <c r="F77" s="86">
        <v>2549.9</v>
      </c>
      <c r="G77" s="58">
        <f t="shared" si="0"/>
        <v>29.65</v>
      </c>
    </row>
    <row r="78" spans="2:7" ht="27" customHeight="1">
      <c r="B78" s="64"/>
      <c r="C78" s="127" t="s">
        <v>194</v>
      </c>
      <c r="D78" s="26" t="s">
        <v>296</v>
      </c>
      <c r="E78" s="155">
        <f>E79</f>
        <v>100</v>
      </c>
      <c r="F78" s="155">
        <f>F79</f>
        <v>10</v>
      </c>
      <c r="G78" s="58">
        <f t="shared" si="0"/>
        <v>10</v>
      </c>
    </row>
    <row r="79" spans="2:7" ht="28.5" customHeight="1">
      <c r="B79" s="64"/>
      <c r="C79" s="128" t="s">
        <v>315</v>
      </c>
      <c r="D79" s="26" t="s">
        <v>316</v>
      </c>
      <c r="E79" s="86">
        <v>100</v>
      </c>
      <c r="F79" s="86">
        <v>10</v>
      </c>
      <c r="G79" s="58">
        <f t="shared" si="0"/>
        <v>10</v>
      </c>
    </row>
    <row r="80" spans="2:7" ht="22.5" customHeight="1">
      <c r="B80" s="64" t="s">
        <v>22</v>
      </c>
      <c r="C80" s="9" t="s">
        <v>317</v>
      </c>
      <c r="D80" s="175" t="s">
        <v>318</v>
      </c>
      <c r="E80" s="158">
        <f>E81+E82+E85+E89+E93+E97</f>
        <v>0</v>
      </c>
      <c r="F80" s="158">
        <f>F81+F82+F85+F89+F93+F97</f>
        <v>0</v>
      </c>
      <c r="G80" s="84">
        <v>0</v>
      </c>
    </row>
    <row r="81" spans="2:7" ht="26.25" customHeight="1" hidden="1">
      <c r="B81" s="64"/>
      <c r="C81" s="3" t="s">
        <v>319</v>
      </c>
      <c r="D81" s="26" t="s">
        <v>320</v>
      </c>
      <c r="E81" s="155"/>
      <c r="F81" s="155"/>
      <c r="G81" s="58">
        <v>0</v>
      </c>
    </row>
    <row r="82" spans="2:7" ht="0.75" customHeight="1" hidden="1">
      <c r="B82" s="64"/>
      <c r="C82" s="3" t="s">
        <v>321</v>
      </c>
      <c r="D82" s="26" t="s">
        <v>322</v>
      </c>
      <c r="E82" s="155">
        <f>E83</f>
        <v>0</v>
      </c>
      <c r="F82" s="155">
        <f>F83</f>
        <v>0</v>
      </c>
      <c r="G82" s="58">
        <v>0</v>
      </c>
    </row>
    <row r="83" spans="2:7" ht="15.75" customHeight="1" hidden="1">
      <c r="B83" s="64"/>
      <c r="C83" s="3" t="s">
        <v>323</v>
      </c>
      <c r="D83" s="26" t="s">
        <v>324</v>
      </c>
      <c r="E83" s="155">
        <f>E84</f>
        <v>0</v>
      </c>
      <c r="F83" s="155">
        <f>F84</f>
        <v>0</v>
      </c>
      <c r="G83" s="58" t="e">
        <f t="shared" si="0"/>
        <v>#DIV/0!</v>
      </c>
    </row>
    <row r="84" spans="2:7" ht="15" customHeight="1" hidden="1">
      <c r="B84" s="64"/>
      <c r="C84" s="3" t="s">
        <v>325</v>
      </c>
      <c r="D84" s="26" t="s">
        <v>326</v>
      </c>
      <c r="E84" s="155"/>
      <c r="F84" s="155">
        <v>0</v>
      </c>
      <c r="G84" s="58" t="e">
        <f t="shared" si="0"/>
        <v>#DIV/0!</v>
      </c>
    </row>
    <row r="85" spans="2:7" ht="12" customHeight="1" hidden="1">
      <c r="B85" s="64"/>
      <c r="C85" s="4" t="s">
        <v>11</v>
      </c>
      <c r="D85" s="26" t="s">
        <v>10</v>
      </c>
      <c r="E85" s="155">
        <f>E86+E87+E88</f>
        <v>0</v>
      </c>
      <c r="F85" s="155">
        <f>F86+F87+F88</f>
        <v>0</v>
      </c>
      <c r="G85" s="58">
        <v>0</v>
      </c>
    </row>
    <row r="86" spans="2:7" ht="13.5" customHeight="1" hidden="1">
      <c r="B86" s="64"/>
      <c r="C86" s="3" t="s">
        <v>327</v>
      </c>
      <c r="D86" s="26" t="s">
        <v>328</v>
      </c>
      <c r="E86" s="155"/>
      <c r="F86" s="155"/>
      <c r="G86" s="58">
        <v>0</v>
      </c>
    </row>
    <row r="87" spans="2:7" ht="16.5" customHeight="1" hidden="1">
      <c r="B87" s="64"/>
      <c r="C87" s="3" t="s">
        <v>329</v>
      </c>
      <c r="D87" s="26" t="s">
        <v>8</v>
      </c>
      <c r="E87" s="155"/>
      <c r="F87" s="155"/>
      <c r="G87" s="58" t="e">
        <f t="shared" si="0"/>
        <v>#DIV/0!</v>
      </c>
    </row>
    <row r="88" spans="2:7" ht="23.25" customHeight="1" hidden="1">
      <c r="B88" s="64"/>
      <c r="C88" s="4" t="s">
        <v>247</v>
      </c>
      <c r="D88" s="26" t="s">
        <v>9</v>
      </c>
      <c r="E88" s="155"/>
      <c r="F88" s="155"/>
      <c r="G88" s="58">
        <v>0</v>
      </c>
    </row>
    <row r="89" spans="2:7" ht="23.25" customHeight="1" hidden="1">
      <c r="B89" s="64"/>
      <c r="C89" s="3" t="s">
        <v>330</v>
      </c>
      <c r="D89" s="26" t="s">
        <v>331</v>
      </c>
      <c r="E89" s="155">
        <f>E90+E91</f>
        <v>0</v>
      </c>
      <c r="F89" s="155">
        <f>F90+F91</f>
        <v>0</v>
      </c>
      <c r="G89" s="58"/>
    </row>
    <row r="90" spans="2:7" ht="24" customHeight="1" hidden="1">
      <c r="B90" s="64"/>
      <c r="C90" s="3" t="s">
        <v>332</v>
      </c>
      <c r="D90" s="26" t="s">
        <v>333</v>
      </c>
      <c r="E90" s="155">
        <v>0</v>
      </c>
      <c r="F90" s="155">
        <v>0</v>
      </c>
      <c r="G90" s="58"/>
    </row>
    <row r="91" spans="2:7" ht="24.75" customHeight="1" hidden="1">
      <c r="B91" s="64"/>
      <c r="C91" s="3" t="s">
        <v>334</v>
      </c>
      <c r="D91" s="26" t="s">
        <v>335</v>
      </c>
      <c r="E91" s="155"/>
      <c r="F91" s="155"/>
      <c r="G91" s="58"/>
    </row>
    <row r="92" spans="2:7" ht="26.25" customHeight="1" hidden="1">
      <c r="B92" s="64"/>
      <c r="C92" s="3" t="s">
        <v>336</v>
      </c>
      <c r="D92" s="26" t="s">
        <v>337</v>
      </c>
      <c r="E92" s="155"/>
      <c r="F92" s="155"/>
      <c r="G92" s="58"/>
    </row>
    <row r="93" spans="2:7" ht="28.5" customHeight="1" hidden="1">
      <c r="B93" s="64"/>
      <c r="C93" s="3" t="s">
        <v>185</v>
      </c>
      <c r="D93" s="26" t="s">
        <v>186</v>
      </c>
      <c r="E93" s="155">
        <f>E94+E95+E96</f>
        <v>0</v>
      </c>
      <c r="F93" s="155">
        <f>F94+F95+F96</f>
        <v>0</v>
      </c>
      <c r="G93" s="58"/>
    </row>
    <row r="94" spans="2:7" ht="24.75" customHeight="1" hidden="1">
      <c r="B94" s="64"/>
      <c r="C94" s="3" t="s">
        <v>187</v>
      </c>
      <c r="D94" s="26" t="s">
        <v>188</v>
      </c>
      <c r="E94" s="155"/>
      <c r="F94" s="155"/>
      <c r="G94" s="58"/>
    </row>
    <row r="95" spans="2:7" ht="24" customHeight="1" hidden="1">
      <c r="B95" s="64"/>
      <c r="C95" s="3" t="s">
        <v>161</v>
      </c>
      <c r="D95" s="26" t="s">
        <v>162</v>
      </c>
      <c r="E95" s="155"/>
      <c r="F95" s="155"/>
      <c r="G95" s="58"/>
    </row>
    <row r="96" spans="2:7" ht="21" customHeight="1" hidden="1">
      <c r="B96" s="64"/>
      <c r="C96" s="3" t="s">
        <v>163</v>
      </c>
      <c r="D96" s="26" t="s">
        <v>164</v>
      </c>
      <c r="E96" s="155"/>
      <c r="F96" s="155"/>
      <c r="G96" s="58"/>
    </row>
    <row r="97" spans="2:7" ht="30.75" customHeight="1" hidden="1">
      <c r="B97" s="64"/>
      <c r="C97" s="3" t="s">
        <v>235</v>
      </c>
      <c r="D97" s="26" t="s">
        <v>236</v>
      </c>
      <c r="E97" s="155"/>
      <c r="F97" s="155"/>
      <c r="G97" s="58">
        <v>0</v>
      </c>
    </row>
    <row r="98" spans="2:7" ht="25.5" customHeight="1">
      <c r="B98" s="64" t="s">
        <v>23</v>
      </c>
      <c r="C98" s="11" t="s">
        <v>165</v>
      </c>
      <c r="D98" s="34"/>
      <c r="E98" s="157">
        <f>E99+E115+E123+E126+E141+E162</f>
        <v>47586.7</v>
      </c>
      <c r="F98" s="157">
        <f>F99+F115+F123+F126+F141+F162</f>
        <v>11404.100000000002</v>
      </c>
      <c r="G98" s="83">
        <f aca="true" t="shared" si="1" ref="G98:G126">F98/E98*100</f>
        <v>23.96488934933501</v>
      </c>
    </row>
    <row r="99" spans="2:7" ht="29.25" customHeight="1">
      <c r="B99" s="64" t="s">
        <v>24</v>
      </c>
      <c r="C99" s="9" t="s">
        <v>166</v>
      </c>
      <c r="D99" s="175" t="s">
        <v>167</v>
      </c>
      <c r="E99" s="158">
        <f>E100+E109+E112</f>
        <v>22704.2</v>
      </c>
      <c r="F99" s="158">
        <f>F100+F109+F112</f>
        <v>6018.1</v>
      </c>
      <c r="G99" s="84">
        <f t="shared" si="1"/>
        <v>26.506549449000627</v>
      </c>
    </row>
    <row r="100" spans="2:7" ht="52.5" customHeight="1">
      <c r="B100" s="64"/>
      <c r="C100" s="120" t="s">
        <v>5</v>
      </c>
      <c r="D100" s="26" t="s">
        <v>168</v>
      </c>
      <c r="E100" s="155">
        <f>E101+E105+E107</f>
        <v>15469</v>
      </c>
      <c r="F100" s="155">
        <f>F101+F105+F107</f>
        <v>4385.7</v>
      </c>
      <c r="G100" s="58">
        <f t="shared" si="1"/>
        <v>28.351541793263944</v>
      </c>
    </row>
    <row r="101" spans="2:7" ht="51" customHeight="1">
      <c r="B101" s="64"/>
      <c r="C101" s="120" t="s">
        <v>169</v>
      </c>
      <c r="D101" s="26" t="s">
        <v>367</v>
      </c>
      <c r="E101" s="155">
        <f>E102</f>
        <v>13114</v>
      </c>
      <c r="F101" s="155">
        <f>F102</f>
        <v>350.3</v>
      </c>
      <c r="G101" s="58">
        <f t="shared" si="1"/>
        <v>2.6711910934878755</v>
      </c>
    </row>
    <row r="102" spans="2:7" ht="51.75" customHeight="1">
      <c r="B102" s="64"/>
      <c r="C102" s="110" t="s">
        <v>116</v>
      </c>
      <c r="D102" s="26" t="s">
        <v>12</v>
      </c>
      <c r="E102" s="86">
        <v>13114</v>
      </c>
      <c r="F102" s="86">
        <v>350.3</v>
      </c>
      <c r="G102" s="58">
        <f t="shared" si="1"/>
        <v>2.6711910934878755</v>
      </c>
    </row>
    <row r="103" spans="2:7" ht="1.5" customHeight="1" hidden="1">
      <c r="B103" s="64"/>
      <c r="C103" s="120" t="s">
        <v>170</v>
      </c>
      <c r="D103" s="26" t="s">
        <v>171</v>
      </c>
      <c r="E103" s="155"/>
      <c r="F103" s="155"/>
      <c r="G103" s="58" t="e">
        <f t="shared" si="1"/>
        <v>#DIV/0!</v>
      </c>
    </row>
    <row r="104" spans="2:7" ht="34.5" customHeight="1" hidden="1">
      <c r="B104" s="64"/>
      <c r="C104" s="120" t="s">
        <v>172</v>
      </c>
      <c r="D104" s="26" t="s">
        <v>173</v>
      </c>
      <c r="E104" s="155"/>
      <c r="F104" s="155"/>
      <c r="G104" s="58" t="e">
        <f t="shared" si="1"/>
        <v>#DIV/0!</v>
      </c>
    </row>
    <row r="105" spans="2:7" ht="56.25" customHeight="1">
      <c r="B105" s="64"/>
      <c r="C105" s="120" t="s">
        <v>225</v>
      </c>
      <c r="D105" s="26" t="s">
        <v>174</v>
      </c>
      <c r="E105" s="155">
        <f>E106</f>
        <v>487</v>
      </c>
      <c r="F105" s="155">
        <f>F106</f>
        <v>3473.6</v>
      </c>
      <c r="G105" s="58">
        <f t="shared" si="1"/>
        <v>713.264887063655</v>
      </c>
    </row>
    <row r="106" spans="2:7" ht="55.5" customHeight="1">
      <c r="B106" s="64"/>
      <c r="C106" s="110" t="s">
        <v>13</v>
      </c>
      <c r="D106" s="26" t="s">
        <v>175</v>
      </c>
      <c r="E106" s="86">
        <v>487</v>
      </c>
      <c r="F106" s="86">
        <v>3473.6</v>
      </c>
      <c r="G106" s="58">
        <f t="shared" si="1"/>
        <v>713.264887063655</v>
      </c>
    </row>
    <row r="107" spans="2:7" ht="38.25" customHeight="1">
      <c r="B107" s="64"/>
      <c r="C107" s="120" t="s">
        <v>183</v>
      </c>
      <c r="D107" s="26" t="s">
        <v>4</v>
      </c>
      <c r="E107" s="155">
        <f>E108</f>
        <v>1868</v>
      </c>
      <c r="F107" s="155">
        <f>F108</f>
        <v>561.8</v>
      </c>
      <c r="G107" s="58">
        <f t="shared" si="1"/>
        <v>30.074946466809422</v>
      </c>
    </row>
    <row r="108" spans="2:7" ht="30" customHeight="1">
      <c r="B108" s="64"/>
      <c r="C108" s="110" t="s">
        <v>182</v>
      </c>
      <c r="D108" s="26" t="s">
        <v>3</v>
      </c>
      <c r="E108" s="86">
        <v>1868</v>
      </c>
      <c r="F108" s="86">
        <v>561.8</v>
      </c>
      <c r="G108" s="58">
        <f t="shared" si="1"/>
        <v>30.074946466809422</v>
      </c>
    </row>
    <row r="109" spans="2:7" ht="15" customHeight="1">
      <c r="B109" s="64"/>
      <c r="C109" s="120" t="s">
        <v>176</v>
      </c>
      <c r="D109" s="26" t="s">
        <v>177</v>
      </c>
      <c r="E109" s="155">
        <f>E110</f>
        <v>1131</v>
      </c>
      <c r="F109" s="155">
        <f>F110</f>
        <v>0</v>
      </c>
      <c r="G109" s="58">
        <f t="shared" si="1"/>
        <v>0</v>
      </c>
    </row>
    <row r="110" spans="2:7" ht="40.5" customHeight="1">
      <c r="B110" s="64"/>
      <c r="C110" s="120" t="s">
        <v>178</v>
      </c>
      <c r="D110" s="26" t="s">
        <v>179</v>
      </c>
      <c r="E110" s="155">
        <f>E111</f>
        <v>1131</v>
      </c>
      <c r="F110" s="155">
        <f>F111</f>
        <v>0</v>
      </c>
      <c r="G110" s="58">
        <f t="shared" si="1"/>
        <v>0</v>
      </c>
    </row>
    <row r="111" spans="2:7" ht="38.25" customHeight="1">
      <c r="B111" s="64"/>
      <c r="C111" s="120" t="s">
        <v>180</v>
      </c>
      <c r="D111" s="26" t="s">
        <v>181</v>
      </c>
      <c r="E111" s="86">
        <v>1131</v>
      </c>
      <c r="F111" s="86"/>
      <c r="G111" s="58">
        <f t="shared" si="1"/>
        <v>0</v>
      </c>
    </row>
    <row r="112" spans="2:7" ht="51.75" customHeight="1">
      <c r="B112" s="64"/>
      <c r="C112" s="120" t="s">
        <v>111</v>
      </c>
      <c r="D112" s="26" t="s">
        <v>112</v>
      </c>
      <c r="E112" s="155">
        <f>E113</f>
        <v>6104.2</v>
      </c>
      <c r="F112" s="155">
        <f>F113</f>
        <v>1632.4</v>
      </c>
      <c r="G112" s="58">
        <v>0</v>
      </c>
    </row>
    <row r="113" spans="2:7" ht="51" customHeight="1">
      <c r="B113" s="64"/>
      <c r="C113" s="120" t="s">
        <v>113</v>
      </c>
      <c r="D113" s="26" t="s">
        <v>114</v>
      </c>
      <c r="E113" s="155">
        <f>E114</f>
        <v>6104.2</v>
      </c>
      <c r="F113" s="155">
        <f>F114</f>
        <v>1632.4</v>
      </c>
      <c r="G113" s="58">
        <v>0</v>
      </c>
    </row>
    <row r="114" spans="2:7" ht="50.25" customHeight="1">
      <c r="B114" s="64"/>
      <c r="C114" s="4" t="s">
        <v>14</v>
      </c>
      <c r="D114" s="26" t="s">
        <v>292</v>
      </c>
      <c r="E114" s="86">
        <v>6104.2</v>
      </c>
      <c r="F114" s="86">
        <v>1632.4</v>
      </c>
      <c r="G114" s="58">
        <v>0</v>
      </c>
    </row>
    <row r="115" spans="2:7" ht="14.25" customHeight="1">
      <c r="B115" s="64" t="s">
        <v>25</v>
      </c>
      <c r="C115" s="9" t="s">
        <v>293</v>
      </c>
      <c r="D115" s="175" t="s">
        <v>294</v>
      </c>
      <c r="E115" s="158">
        <f>E116</f>
        <v>2782.2000000000003</v>
      </c>
      <c r="F115" s="158">
        <f>F116</f>
        <v>3562.3</v>
      </c>
      <c r="G115" s="84">
        <f t="shared" si="1"/>
        <v>128.0389619725397</v>
      </c>
    </row>
    <row r="116" spans="2:7" ht="14.25" customHeight="1">
      <c r="B116" s="64"/>
      <c r="C116" s="120" t="s">
        <v>295</v>
      </c>
      <c r="D116" s="26" t="s">
        <v>203</v>
      </c>
      <c r="E116" s="86">
        <f>E117+E118+E119+E122</f>
        <v>2782.2000000000003</v>
      </c>
      <c r="F116" s="86">
        <f>F117+F118+F119+F122</f>
        <v>3562.3</v>
      </c>
      <c r="G116" s="58">
        <f>F116/E116*100</f>
        <v>128.0389619725397</v>
      </c>
    </row>
    <row r="117" spans="2:7" ht="25.5" customHeight="1">
      <c r="B117" s="64"/>
      <c r="C117" s="120" t="s">
        <v>369</v>
      </c>
      <c r="D117" s="26" t="s">
        <v>368</v>
      </c>
      <c r="E117" s="86">
        <v>50</v>
      </c>
      <c r="F117" s="86">
        <v>404.7</v>
      </c>
      <c r="G117" s="58">
        <f>F117/E117*100</f>
        <v>809.4</v>
      </c>
    </row>
    <row r="118" spans="2:7" ht="14.25" customHeight="1">
      <c r="B118" s="64"/>
      <c r="C118" s="120" t="s">
        <v>371</v>
      </c>
      <c r="D118" s="26" t="s">
        <v>370</v>
      </c>
      <c r="E118" s="86">
        <v>317.8</v>
      </c>
      <c r="F118" s="86">
        <v>113.1</v>
      </c>
      <c r="G118" s="58">
        <f t="shared" si="1"/>
        <v>35.5884203901825</v>
      </c>
    </row>
    <row r="119" spans="2:7" ht="14.25" customHeight="1">
      <c r="B119" s="64"/>
      <c r="C119" s="120" t="s">
        <v>373</v>
      </c>
      <c r="D119" s="26" t="s">
        <v>372</v>
      </c>
      <c r="E119" s="86">
        <f>E120+E121</f>
        <v>2414.4</v>
      </c>
      <c r="F119" s="86">
        <f>F120+F121</f>
        <v>3044.3</v>
      </c>
      <c r="G119" s="58">
        <f t="shared" si="1"/>
        <v>126.08929754804508</v>
      </c>
    </row>
    <row r="120" spans="2:7" ht="14.25" customHeight="1">
      <c r="B120" s="64"/>
      <c r="C120" s="120" t="s">
        <v>376</v>
      </c>
      <c r="D120" s="26" t="s">
        <v>374</v>
      </c>
      <c r="E120" s="86">
        <v>1777.7</v>
      </c>
      <c r="F120" s="86">
        <v>2438.1</v>
      </c>
      <c r="G120" s="58">
        <f t="shared" si="1"/>
        <v>137.14912527423073</v>
      </c>
    </row>
    <row r="121" spans="2:7" ht="16.5" customHeight="1">
      <c r="B121" s="64"/>
      <c r="C121" s="120" t="s">
        <v>377</v>
      </c>
      <c r="D121" s="26" t="s">
        <v>375</v>
      </c>
      <c r="E121" s="86">
        <v>636.7</v>
      </c>
      <c r="F121" s="86">
        <v>606.2</v>
      </c>
      <c r="G121" s="58">
        <f t="shared" si="1"/>
        <v>95.20967488613161</v>
      </c>
    </row>
    <row r="122" spans="2:7" ht="54" customHeight="1">
      <c r="B122" s="64"/>
      <c r="C122" s="120" t="s">
        <v>489</v>
      </c>
      <c r="D122" s="26" t="s">
        <v>490</v>
      </c>
      <c r="E122" s="86">
        <v>0</v>
      </c>
      <c r="F122" s="86">
        <v>0.2</v>
      </c>
      <c r="G122" s="58">
        <v>0</v>
      </c>
    </row>
    <row r="123" spans="2:7" ht="22.5" customHeight="1">
      <c r="B123" s="64" t="s">
        <v>26</v>
      </c>
      <c r="C123" s="9" t="s">
        <v>205</v>
      </c>
      <c r="D123" s="175" t="s">
        <v>206</v>
      </c>
      <c r="E123" s="158">
        <f>E124+E125</f>
        <v>473.6</v>
      </c>
      <c r="F123" s="158">
        <f>F124+F125</f>
        <v>63.9</v>
      </c>
      <c r="G123" s="84">
        <f t="shared" si="1"/>
        <v>13.49239864864865</v>
      </c>
    </row>
    <row r="124" spans="2:7" ht="26.25" customHeight="1">
      <c r="B124" s="64"/>
      <c r="C124" s="22" t="s">
        <v>197</v>
      </c>
      <c r="D124" s="26" t="s">
        <v>198</v>
      </c>
      <c r="E124" s="86">
        <v>473.6</v>
      </c>
      <c r="F124" s="86">
        <v>63.9</v>
      </c>
      <c r="G124" s="58">
        <f t="shared" si="1"/>
        <v>13.49239864864865</v>
      </c>
    </row>
    <row r="125" spans="2:7" ht="27" customHeight="1">
      <c r="B125" s="64"/>
      <c r="C125" s="22" t="s">
        <v>200</v>
      </c>
      <c r="D125" s="26" t="s">
        <v>199</v>
      </c>
      <c r="E125" s="86">
        <v>0</v>
      </c>
      <c r="F125" s="86">
        <v>0</v>
      </c>
      <c r="G125" s="58">
        <v>0</v>
      </c>
    </row>
    <row r="126" spans="2:7" ht="27" customHeight="1">
      <c r="B126" s="64" t="s">
        <v>27</v>
      </c>
      <c r="C126" s="9" t="s">
        <v>207</v>
      </c>
      <c r="D126" s="175" t="s">
        <v>217</v>
      </c>
      <c r="E126" s="158">
        <f>E127+E129+E135+E140+E132</f>
        <v>20169</v>
      </c>
      <c r="F126" s="158">
        <f>F127+F129+F135+F140+F132</f>
        <v>1176.3999999999999</v>
      </c>
      <c r="G126" s="84">
        <f t="shared" si="1"/>
        <v>5.8327135703307045</v>
      </c>
    </row>
    <row r="127" spans="2:7" ht="17.25" customHeight="1" hidden="1">
      <c r="B127" s="64"/>
      <c r="C127" s="3" t="s">
        <v>218</v>
      </c>
      <c r="D127" s="26" t="s">
        <v>219</v>
      </c>
      <c r="E127" s="155">
        <f>E128</f>
        <v>0</v>
      </c>
      <c r="F127" s="155">
        <f>F128</f>
        <v>0</v>
      </c>
      <c r="G127" s="58">
        <v>0</v>
      </c>
    </row>
    <row r="128" spans="2:7" ht="14.25" customHeight="1" hidden="1">
      <c r="B128" s="64"/>
      <c r="C128" s="3" t="s">
        <v>220</v>
      </c>
      <c r="D128" s="26" t="s">
        <v>221</v>
      </c>
      <c r="E128" s="155">
        <v>0</v>
      </c>
      <c r="F128" s="155">
        <v>0</v>
      </c>
      <c r="G128" s="58">
        <v>0</v>
      </c>
    </row>
    <row r="129" spans="2:7" ht="51" customHeight="1" hidden="1">
      <c r="B129" s="64"/>
      <c r="C129" s="120" t="s">
        <v>222</v>
      </c>
      <c r="D129" s="26" t="s">
        <v>216</v>
      </c>
      <c r="E129" s="155">
        <f>E130</f>
        <v>0</v>
      </c>
      <c r="F129" s="155">
        <f>F130</f>
        <v>0</v>
      </c>
      <c r="G129" s="58" t="e">
        <f aca="true" t="shared" si="2" ref="G129:G160">F129/E129*100</f>
        <v>#DIV/0!</v>
      </c>
    </row>
    <row r="130" spans="2:7" ht="51.75" customHeight="1" hidden="1">
      <c r="B130" s="64"/>
      <c r="C130" s="120" t="s">
        <v>226</v>
      </c>
      <c r="D130" s="26" t="s">
        <v>246</v>
      </c>
      <c r="E130" s="155">
        <f>+E131</f>
        <v>0</v>
      </c>
      <c r="F130" s="155">
        <f>F131</f>
        <v>0</v>
      </c>
      <c r="G130" s="58" t="e">
        <f t="shared" si="2"/>
        <v>#DIV/0!</v>
      </c>
    </row>
    <row r="131" spans="2:7" ht="50.25" customHeight="1" hidden="1">
      <c r="B131" s="64"/>
      <c r="C131" s="110" t="s">
        <v>352</v>
      </c>
      <c r="D131" s="26" t="s">
        <v>201</v>
      </c>
      <c r="E131" s="86"/>
      <c r="F131" s="86"/>
      <c r="G131" s="58" t="e">
        <f t="shared" si="2"/>
        <v>#DIV/0!</v>
      </c>
    </row>
    <row r="132" spans="2:7" ht="51" customHeight="1">
      <c r="B132" s="64"/>
      <c r="C132" s="122" t="s">
        <v>378</v>
      </c>
      <c r="D132" s="26" t="s">
        <v>216</v>
      </c>
      <c r="E132" s="86">
        <f>E133</f>
        <v>2965</v>
      </c>
      <c r="F132" s="86">
        <f>F133</f>
        <v>158.7</v>
      </c>
      <c r="G132" s="58">
        <f t="shared" si="2"/>
        <v>5.3524451939291735</v>
      </c>
    </row>
    <row r="133" spans="2:7" ht="64.5" customHeight="1">
      <c r="B133" s="64"/>
      <c r="C133" s="122" t="s">
        <v>492</v>
      </c>
      <c r="D133" s="26" t="s">
        <v>246</v>
      </c>
      <c r="E133" s="86">
        <f>E134</f>
        <v>2965</v>
      </c>
      <c r="F133" s="86">
        <f>F134</f>
        <v>158.7</v>
      </c>
      <c r="G133" s="58">
        <f t="shared" si="2"/>
        <v>5.3524451939291735</v>
      </c>
    </row>
    <row r="134" spans="2:7" ht="67.5" customHeight="1">
      <c r="B134" s="64"/>
      <c r="C134" s="134" t="s">
        <v>491</v>
      </c>
      <c r="D134" s="26" t="s">
        <v>201</v>
      </c>
      <c r="E134" s="86">
        <v>2965</v>
      </c>
      <c r="F134" s="86">
        <v>158.7</v>
      </c>
      <c r="G134" s="58">
        <f t="shared" si="2"/>
        <v>5.3524451939291735</v>
      </c>
    </row>
    <row r="135" spans="2:7" ht="25.5" customHeight="1">
      <c r="B135" s="64"/>
      <c r="C135" s="120" t="s">
        <v>379</v>
      </c>
      <c r="D135" s="26" t="s">
        <v>227</v>
      </c>
      <c r="E135" s="155">
        <f>E136+E138</f>
        <v>15551</v>
      </c>
      <c r="F135" s="155">
        <f>F136+F138</f>
        <v>996.3</v>
      </c>
      <c r="G135" s="58">
        <f t="shared" si="2"/>
        <v>6.406661950999935</v>
      </c>
    </row>
    <row r="136" spans="2:7" ht="25.5" customHeight="1">
      <c r="B136" s="64"/>
      <c r="C136" s="120" t="s">
        <v>228</v>
      </c>
      <c r="D136" s="26" t="s">
        <v>229</v>
      </c>
      <c r="E136" s="155">
        <f>E137</f>
        <v>11568</v>
      </c>
      <c r="F136" s="155">
        <f>F137</f>
        <v>996.3</v>
      </c>
      <c r="G136" s="58">
        <f t="shared" si="2"/>
        <v>8.612551867219917</v>
      </c>
    </row>
    <row r="137" spans="2:7" ht="39.75" customHeight="1">
      <c r="B137" s="64"/>
      <c r="C137" s="120" t="s">
        <v>230</v>
      </c>
      <c r="D137" s="26" t="s">
        <v>231</v>
      </c>
      <c r="E137" s="86">
        <v>11568</v>
      </c>
      <c r="F137" s="86">
        <v>996.3</v>
      </c>
      <c r="G137" s="58">
        <f t="shared" si="2"/>
        <v>8.612551867219917</v>
      </c>
    </row>
    <row r="138" spans="2:7" ht="39" customHeight="1">
      <c r="B138" s="64"/>
      <c r="C138" s="120" t="s">
        <v>380</v>
      </c>
      <c r="D138" s="26" t="s">
        <v>232</v>
      </c>
      <c r="E138" s="155">
        <f>E139</f>
        <v>3983</v>
      </c>
      <c r="F138" s="155">
        <f>F139</f>
        <v>0</v>
      </c>
      <c r="G138" s="58">
        <f t="shared" si="2"/>
        <v>0</v>
      </c>
    </row>
    <row r="139" spans="2:7" ht="39" customHeight="1">
      <c r="B139" s="64"/>
      <c r="C139" s="129" t="s">
        <v>381</v>
      </c>
      <c r="D139" s="26" t="s">
        <v>233</v>
      </c>
      <c r="E139" s="86">
        <v>3983</v>
      </c>
      <c r="F139" s="86">
        <v>0</v>
      </c>
      <c r="G139" s="58">
        <f t="shared" si="2"/>
        <v>0</v>
      </c>
    </row>
    <row r="140" spans="2:7" ht="51.75" customHeight="1">
      <c r="B140" s="64"/>
      <c r="C140" s="130" t="s">
        <v>248</v>
      </c>
      <c r="D140" s="26" t="s">
        <v>249</v>
      </c>
      <c r="E140" s="86">
        <v>1653</v>
      </c>
      <c r="F140" s="86">
        <v>21.4</v>
      </c>
      <c r="G140" s="58">
        <f t="shared" si="2"/>
        <v>1.2946158499697518</v>
      </c>
    </row>
    <row r="141" spans="2:7" ht="15.75" customHeight="1">
      <c r="B141" s="64" t="s">
        <v>28</v>
      </c>
      <c r="C141" s="9" t="s">
        <v>382</v>
      </c>
      <c r="D141" s="175" t="s">
        <v>234</v>
      </c>
      <c r="E141" s="158">
        <f>E142+E155+E158</f>
        <v>1457.6999999999998</v>
      </c>
      <c r="F141" s="158">
        <f>F142+F155+F158</f>
        <v>583.6999999999999</v>
      </c>
      <c r="G141" s="84">
        <f t="shared" si="2"/>
        <v>40.04253275708308</v>
      </c>
    </row>
    <row r="142" spans="2:7" ht="24" customHeight="1">
      <c r="B142" s="64"/>
      <c r="C142" s="3" t="s">
        <v>384</v>
      </c>
      <c r="D142" s="26" t="s">
        <v>383</v>
      </c>
      <c r="E142" s="155">
        <f>SUM(E143:E154)</f>
        <v>657.6999999999999</v>
      </c>
      <c r="F142" s="155">
        <f>SUM(F143:F154)</f>
        <v>477.1</v>
      </c>
      <c r="G142" s="84">
        <f t="shared" si="2"/>
        <v>72.54067203892353</v>
      </c>
    </row>
    <row r="143" spans="2:7" ht="37.5" customHeight="1">
      <c r="B143" s="64"/>
      <c r="C143" s="3" t="s">
        <v>386</v>
      </c>
      <c r="D143" s="26" t="s">
        <v>385</v>
      </c>
      <c r="E143" s="155">
        <v>10.6</v>
      </c>
      <c r="F143" s="155">
        <v>15.3</v>
      </c>
      <c r="G143" s="84">
        <f t="shared" si="2"/>
        <v>144.33962264150944</v>
      </c>
    </row>
    <row r="144" spans="2:7" ht="48" customHeight="1">
      <c r="B144" s="64"/>
      <c r="C144" s="3" t="s">
        <v>388</v>
      </c>
      <c r="D144" s="26" t="s">
        <v>387</v>
      </c>
      <c r="E144" s="155">
        <v>88.5</v>
      </c>
      <c r="F144" s="155">
        <v>76.8</v>
      </c>
      <c r="G144" s="84">
        <f t="shared" si="2"/>
        <v>86.77966101694915</v>
      </c>
    </row>
    <row r="145" spans="2:7" ht="35.25" customHeight="1">
      <c r="B145" s="64"/>
      <c r="C145" s="3" t="s">
        <v>390</v>
      </c>
      <c r="D145" s="26" t="s">
        <v>389</v>
      </c>
      <c r="E145" s="155">
        <v>2.5</v>
      </c>
      <c r="F145" s="155">
        <v>0.6</v>
      </c>
      <c r="G145" s="84">
        <f t="shared" si="2"/>
        <v>24</v>
      </c>
    </row>
    <row r="146" spans="2:7" ht="35.25" customHeight="1">
      <c r="B146" s="64"/>
      <c r="C146" s="3" t="s">
        <v>493</v>
      </c>
      <c r="D146" s="26" t="s">
        <v>466</v>
      </c>
      <c r="E146" s="155">
        <v>4</v>
      </c>
      <c r="F146" s="155">
        <v>37</v>
      </c>
      <c r="G146" s="84">
        <f t="shared" si="2"/>
        <v>925</v>
      </c>
    </row>
    <row r="147" spans="2:7" ht="35.25" customHeight="1">
      <c r="B147" s="64"/>
      <c r="C147" s="3" t="s">
        <v>494</v>
      </c>
      <c r="D147" s="26" t="s">
        <v>495</v>
      </c>
      <c r="E147" s="155">
        <v>0</v>
      </c>
      <c r="F147" s="155">
        <v>2</v>
      </c>
      <c r="G147" s="84" t="e">
        <f t="shared" si="2"/>
        <v>#DIV/0!</v>
      </c>
    </row>
    <row r="148" spans="2:7" ht="36.75" customHeight="1">
      <c r="B148" s="64"/>
      <c r="C148" s="3" t="s">
        <v>392</v>
      </c>
      <c r="D148" s="26" t="s">
        <v>391</v>
      </c>
      <c r="E148" s="155">
        <v>0.1</v>
      </c>
      <c r="F148" s="155">
        <v>0</v>
      </c>
      <c r="G148" s="84">
        <f t="shared" si="2"/>
        <v>0</v>
      </c>
    </row>
    <row r="149" spans="2:7" ht="36.75" customHeight="1">
      <c r="B149" s="64"/>
      <c r="C149" s="3" t="s">
        <v>496</v>
      </c>
      <c r="D149" s="26" t="s">
        <v>467</v>
      </c>
      <c r="E149" s="155">
        <v>70</v>
      </c>
      <c r="F149" s="155">
        <v>0</v>
      </c>
      <c r="G149" s="84">
        <f t="shared" si="2"/>
        <v>0</v>
      </c>
    </row>
    <row r="150" spans="2:7" ht="49.5" customHeight="1">
      <c r="B150" s="64"/>
      <c r="C150" s="3" t="s">
        <v>394</v>
      </c>
      <c r="D150" s="26" t="s">
        <v>393</v>
      </c>
      <c r="E150" s="155">
        <v>134.7</v>
      </c>
      <c r="F150" s="155">
        <v>142.3</v>
      </c>
      <c r="G150" s="84">
        <f t="shared" si="2"/>
        <v>105.64216778025244</v>
      </c>
    </row>
    <row r="151" spans="2:7" ht="48" customHeight="1">
      <c r="B151" s="64"/>
      <c r="C151" s="3" t="s">
        <v>396</v>
      </c>
      <c r="D151" s="26" t="s">
        <v>395</v>
      </c>
      <c r="E151" s="155">
        <v>56.9</v>
      </c>
      <c r="F151" s="155">
        <v>15</v>
      </c>
      <c r="G151" s="84">
        <f t="shared" si="2"/>
        <v>26.36203866432337</v>
      </c>
    </row>
    <row r="152" spans="2:7" ht="36" customHeight="1">
      <c r="B152" s="64"/>
      <c r="C152" s="3" t="s">
        <v>398</v>
      </c>
      <c r="D152" s="26" t="s">
        <v>397</v>
      </c>
      <c r="E152" s="155">
        <v>8.1</v>
      </c>
      <c r="F152" s="155">
        <v>4</v>
      </c>
      <c r="G152" s="84">
        <f t="shared" si="2"/>
        <v>49.38271604938272</v>
      </c>
    </row>
    <row r="153" spans="2:7" ht="36" customHeight="1">
      <c r="B153" s="64"/>
      <c r="C153" s="3" t="s">
        <v>400</v>
      </c>
      <c r="D153" s="26" t="s">
        <v>399</v>
      </c>
      <c r="E153" s="155">
        <v>94.9</v>
      </c>
      <c r="F153" s="155">
        <v>63.3</v>
      </c>
      <c r="G153" s="84">
        <f t="shared" si="2"/>
        <v>66.7017913593256</v>
      </c>
    </row>
    <row r="154" spans="2:7" ht="48.75" customHeight="1">
      <c r="B154" s="64"/>
      <c r="C154" s="3" t="s">
        <v>402</v>
      </c>
      <c r="D154" s="26" t="s">
        <v>401</v>
      </c>
      <c r="E154" s="155">
        <v>187.4</v>
      </c>
      <c r="F154" s="155">
        <v>120.8</v>
      </c>
      <c r="G154" s="84">
        <f t="shared" si="2"/>
        <v>64.46104589114195</v>
      </c>
    </row>
    <row r="155" spans="2:7" ht="60" customHeight="1">
      <c r="B155" s="64"/>
      <c r="C155" s="3" t="s">
        <v>403</v>
      </c>
      <c r="D155" s="26" t="s">
        <v>498</v>
      </c>
      <c r="E155" s="155">
        <f>E156+E157</f>
        <v>0</v>
      </c>
      <c r="F155" s="155">
        <f>F156+F157</f>
        <v>37.8</v>
      </c>
      <c r="G155" s="84">
        <v>0</v>
      </c>
    </row>
    <row r="156" spans="2:7" ht="36" customHeight="1">
      <c r="B156" s="64"/>
      <c r="C156" s="3" t="s">
        <v>405</v>
      </c>
      <c r="D156" s="26" t="s">
        <v>404</v>
      </c>
      <c r="E156" s="155">
        <v>0</v>
      </c>
      <c r="F156" s="155">
        <v>0</v>
      </c>
      <c r="G156" s="84">
        <v>0</v>
      </c>
    </row>
    <row r="157" spans="2:7" ht="48.75" customHeight="1">
      <c r="B157" s="64"/>
      <c r="C157" s="3" t="s">
        <v>406</v>
      </c>
      <c r="D157" s="26" t="s">
        <v>497</v>
      </c>
      <c r="E157" s="155">
        <v>0</v>
      </c>
      <c r="F157" s="155">
        <v>37.8</v>
      </c>
      <c r="G157" s="84">
        <v>0</v>
      </c>
    </row>
    <row r="158" spans="2:7" ht="18" customHeight="1">
      <c r="B158" s="64"/>
      <c r="C158" s="3" t="s">
        <v>408</v>
      </c>
      <c r="D158" s="26" t="s">
        <v>407</v>
      </c>
      <c r="E158" s="155">
        <f>E159</f>
        <v>800</v>
      </c>
      <c r="F158" s="155">
        <f>F159</f>
        <v>68.8</v>
      </c>
      <c r="G158" s="84">
        <f t="shared" si="2"/>
        <v>8.6</v>
      </c>
    </row>
    <row r="159" spans="2:7" ht="48" customHeight="1">
      <c r="B159" s="64"/>
      <c r="C159" s="3" t="s">
        <v>412</v>
      </c>
      <c r="D159" s="26" t="s">
        <v>409</v>
      </c>
      <c r="E159" s="155">
        <f>E160+E161</f>
        <v>800</v>
      </c>
      <c r="F159" s="155">
        <f>F160+F161</f>
        <v>68.8</v>
      </c>
      <c r="G159" s="84">
        <f t="shared" si="2"/>
        <v>8.6</v>
      </c>
    </row>
    <row r="160" spans="2:7" ht="36" customHeight="1">
      <c r="B160" s="64"/>
      <c r="C160" s="3" t="s">
        <v>413</v>
      </c>
      <c r="D160" s="26" t="s">
        <v>411</v>
      </c>
      <c r="E160" s="155">
        <v>800</v>
      </c>
      <c r="F160" s="155">
        <v>68.8</v>
      </c>
      <c r="G160" s="84">
        <f t="shared" si="2"/>
        <v>8.6</v>
      </c>
    </row>
    <row r="161" spans="2:7" ht="50.25" customHeight="1">
      <c r="B161" s="64"/>
      <c r="C161" s="3" t="s">
        <v>414</v>
      </c>
      <c r="D161" s="26" t="s">
        <v>410</v>
      </c>
      <c r="E161" s="155">
        <v>0</v>
      </c>
      <c r="F161" s="155">
        <v>0</v>
      </c>
      <c r="G161" s="84">
        <v>0</v>
      </c>
    </row>
    <row r="162" spans="2:7" ht="18.75" customHeight="1">
      <c r="B162" s="64" t="s">
        <v>29</v>
      </c>
      <c r="C162" s="159" t="s">
        <v>35</v>
      </c>
      <c r="D162" s="175" t="s">
        <v>36</v>
      </c>
      <c r="E162" s="84">
        <f>E163+E165</f>
        <v>0</v>
      </c>
      <c r="F162" s="84">
        <f>F163+F165</f>
        <v>-0.30000000000000004</v>
      </c>
      <c r="G162" s="84">
        <v>0</v>
      </c>
    </row>
    <row r="163" spans="2:7" s="2" customFormat="1" ht="15.75" customHeight="1">
      <c r="B163" s="85"/>
      <c r="C163" s="120" t="s">
        <v>37</v>
      </c>
      <c r="D163" s="33" t="s">
        <v>38</v>
      </c>
      <c r="E163" s="58">
        <f>E164</f>
        <v>0</v>
      </c>
      <c r="F163" s="58">
        <f>F164</f>
        <v>-1.1</v>
      </c>
      <c r="G163" s="84">
        <v>0</v>
      </c>
    </row>
    <row r="164" spans="2:7" ht="16.5" customHeight="1">
      <c r="B164" s="64"/>
      <c r="C164" s="120" t="s">
        <v>39</v>
      </c>
      <c r="D164" s="33" t="s">
        <v>40</v>
      </c>
      <c r="E164" s="58">
        <v>0</v>
      </c>
      <c r="F164" s="87">
        <v>-1.1</v>
      </c>
      <c r="G164" s="84">
        <v>0</v>
      </c>
    </row>
    <row r="165" spans="2:7" ht="13.5" customHeight="1">
      <c r="B165" s="64"/>
      <c r="C165" s="120" t="s">
        <v>41</v>
      </c>
      <c r="D165" s="33" t="s">
        <v>42</v>
      </c>
      <c r="E165" s="86">
        <v>0</v>
      </c>
      <c r="F165" s="86">
        <v>0.8</v>
      </c>
      <c r="G165" s="84">
        <v>0</v>
      </c>
    </row>
    <row r="166" spans="1:7" ht="17.25" customHeight="1">
      <c r="A166" s="23"/>
      <c r="B166" s="52" t="s">
        <v>30</v>
      </c>
      <c r="C166" s="37" t="s">
        <v>43</v>
      </c>
      <c r="D166" s="176" t="s">
        <v>44</v>
      </c>
      <c r="E166" s="160">
        <f>E167+E262+E263+E260</f>
        <v>1743641.9</v>
      </c>
      <c r="F166" s="160">
        <f>F167+F262+F263+F260</f>
        <v>384798.10000000003</v>
      </c>
      <c r="G166" s="83">
        <f aca="true" t="shared" si="3" ref="G166:G261">F166/E166*100</f>
        <v>22.068642649617452</v>
      </c>
    </row>
    <row r="167" spans="1:7" ht="27" customHeight="1">
      <c r="A167" s="23"/>
      <c r="B167" s="52" t="s">
        <v>31</v>
      </c>
      <c r="C167" s="38" t="s">
        <v>122</v>
      </c>
      <c r="D167" s="176" t="s">
        <v>121</v>
      </c>
      <c r="E167" s="160">
        <f>E168+E171+E200+E256</f>
        <v>1671438.4999999998</v>
      </c>
      <c r="F167" s="160">
        <f>F168+F171+F200+F256</f>
        <v>375452.4000000001</v>
      </c>
      <c r="G167" s="83">
        <f t="shared" si="3"/>
        <v>22.462830669510133</v>
      </c>
    </row>
    <row r="168" spans="1:7" ht="23.25" customHeight="1">
      <c r="A168" s="23"/>
      <c r="B168" s="52" t="s">
        <v>117</v>
      </c>
      <c r="C168" s="12" t="s">
        <v>45</v>
      </c>
      <c r="D168" s="171" t="s">
        <v>54</v>
      </c>
      <c r="E168" s="161">
        <f>E169+E170</f>
        <v>97629.7</v>
      </c>
      <c r="F168" s="161">
        <f>F169+F170</f>
        <v>23757.9</v>
      </c>
      <c r="G168" s="104">
        <f t="shared" si="3"/>
        <v>24.334705525060514</v>
      </c>
    </row>
    <row r="169" spans="1:7" ht="26.25" customHeight="1">
      <c r="A169" s="23"/>
      <c r="B169" s="52"/>
      <c r="C169" s="120" t="s">
        <v>123</v>
      </c>
      <c r="D169" s="48" t="s">
        <v>55</v>
      </c>
      <c r="E169" s="162">
        <v>82290.5</v>
      </c>
      <c r="F169" s="162">
        <v>19857.9</v>
      </c>
      <c r="G169" s="58">
        <f t="shared" si="3"/>
        <v>24.131461104258694</v>
      </c>
    </row>
    <row r="170" spans="1:7" ht="24.75" customHeight="1">
      <c r="A170" s="23"/>
      <c r="B170" s="52"/>
      <c r="C170" s="120" t="s">
        <v>297</v>
      </c>
      <c r="D170" s="48" t="s">
        <v>56</v>
      </c>
      <c r="E170" s="162">
        <v>15339.2</v>
      </c>
      <c r="F170" s="162">
        <v>3900</v>
      </c>
      <c r="G170" s="58">
        <f t="shared" si="3"/>
        <v>25.42505476165641</v>
      </c>
    </row>
    <row r="171" spans="1:7" ht="25.5" customHeight="1">
      <c r="A171" s="23"/>
      <c r="B171" s="52" t="s">
        <v>118</v>
      </c>
      <c r="C171" s="131" t="s">
        <v>148</v>
      </c>
      <c r="D171" s="177" t="s">
        <v>57</v>
      </c>
      <c r="E171" s="161">
        <f>SUM(E172:E189)</f>
        <v>276067.89999999997</v>
      </c>
      <c r="F171" s="161">
        <f>SUM(F172:F189)</f>
        <v>27219.299999999996</v>
      </c>
      <c r="G171" s="104">
        <f t="shared" si="3"/>
        <v>9.8596396031556</v>
      </c>
    </row>
    <row r="172" spans="1:7" ht="82.5" customHeight="1">
      <c r="A172" s="23"/>
      <c r="B172" s="52"/>
      <c r="C172" s="170" t="s">
        <v>419</v>
      </c>
      <c r="D172" s="49" t="s">
        <v>415</v>
      </c>
      <c r="E172" s="163">
        <v>31274.3</v>
      </c>
      <c r="F172" s="163">
        <v>4529.2</v>
      </c>
      <c r="G172" s="58">
        <f t="shared" si="3"/>
        <v>14.482178657875636</v>
      </c>
    </row>
    <row r="173" spans="1:7" ht="69" customHeight="1">
      <c r="A173" s="23"/>
      <c r="B173" s="52"/>
      <c r="C173" s="170" t="s">
        <v>420</v>
      </c>
      <c r="D173" s="49" t="s">
        <v>416</v>
      </c>
      <c r="E173" s="163">
        <v>315.9</v>
      </c>
      <c r="F173" s="163">
        <v>45.7</v>
      </c>
      <c r="G173" s="58">
        <f t="shared" si="3"/>
        <v>14.466603355492246</v>
      </c>
    </row>
    <row r="174" spans="1:7" ht="24" customHeight="1">
      <c r="A174" s="23"/>
      <c r="B174" s="52"/>
      <c r="C174" s="239" t="s">
        <v>499</v>
      </c>
      <c r="D174" s="152" t="s">
        <v>468</v>
      </c>
      <c r="E174" s="163">
        <v>1985.3</v>
      </c>
      <c r="F174" s="163">
        <v>0</v>
      </c>
      <c r="G174" s="58">
        <v>0</v>
      </c>
    </row>
    <row r="175" spans="1:7" ht="22.5" customHeight="1">
      <c r="A175" s="23"/>
      <c r="B175" s="52"/>
      <c r="C175" s="240"/>
      <c r="D175" s="152" t="s">
        <v>469</v>
      </c>
      <c r="E175" s="163">
        <v>60933.7</v>
      </c>
      <c r="F175" s="163">
        <v>0</v>
      </c>
      <c r="G175" s="58">
        <v>0</v>
      </c>
    </row>
    <row r="176" spans="1:7" ht="24" customHeight="1">
      <c r="A176" s="23"/>
      <c r="B176" s="52"/>
      <c r="C176" s="241" t="s">
        <v>502</v>
      </c>
      <c r="D176" s="152" t="s">
        <v>500</v>
      </c>
      <c r="E176" s="163">
        <v>2.4</v>
      </c>
      <c r="F176" s="163">
        <v>0</v>
      </c>
      <c r="G176" s="58">
        <v>0</v>
      </c>
    </row>
    <row r="177" spans="1:7" ht="30.75" customHeight="1">
      <c r="A177" s="23"/>
      <c r="B177" s="52"/>
      <c r="C177" s="240"/>
      <c r="D177" s="152" t="s">
        <v>501</v>
      </c>
      <c r="E177" s="163">
        <v>27.2</v>
      </c>
      <c r="F177" s="163">
        <v>0</v>
      </c>
      <c r="G177" s="58">
        <v>0</v>
      </c>
    </row>
    <row r="178" spans="1:7" ht="22.5" customHeight="1">
      <c r="A178" s="23"/>
      <c r="B178" s="52"/>
      <c r="C178" s="211" t="s">
        <v>470</v>
      </c>
      <c r="D178" s="152" t="s">
        <v>471</v>
      </c>
      <c r="E178" s="163">
        <v>0</v>
      </c>
      <c r="F178" s="163">
        <v>0</v>
      </c>
      <c r="G178" s="58">
        <v>0</v>
      </c>
    </row>
    <row r="179" spans="1:7" ht="17.25" customHeight="1">
      <c r="A179" s="23"/>
      <c r="B179" s="52"/>
      <c r="C179" s="242"/>
      <c r="D179" s="152" t="s">
        <v>472</v>
      </c>
      <c r="E179" s="163">
        <v>1106.6</v>
      </c>
      <c r="F179" s="163">
        <v>162</v>
      </c>
      <c r="G179" s="58">
        <f t="shared" si="3"/>
        <v>14.639436110609076</v>
      </c>
    </row>
    <row r="180" spans="1:7" ht="24" customHeight="1">
      <c r="A180" s="23"/>
      <c r="B180" s="52"/>
      <c r="C180" s="212"/>
      <c r="D180" s="152" t="s">
        <v>473</v>
      </c>
      <c r="E180" s="163">
        <v>33936.9</v>
      </c>
      <c r="F180" s="163">
        <v>4968.2</v>
      </c>
      <c r="G180" s="58">
        <f t="shared" si="3"/>
        <v>14.639522172031032</v>
      </c>
    </row>
    <row r="181" spans="1:7" ht="21" customHeight="1">
      <c r="A181" s="23"/>
      <c r="B181" s="52"/>
      <c r="C181" s="233" t="s">
        <v>202</v>
      </c>
      <c r="D181" s="152" t="s">
        <v>58</v>
      </c>
      <c r="E181" s="191">
        <v>1644.4</v>
      </c>
      <c r="F181" s="163">
        <v>0</v>
      </c>
      <c r="G181" s="58">
        <f t="shared" si="3"/>
        <v>0</v>
      </c>
    </row>
    <row r="182" spans="1:7" ht="21.75" customHeight="1">
      <c r="A182" s="23"/>
      <c r="B182" s="52"/>
      <c r="C182" s="234"/>
      <c r="D182" s="152" t="s">
        <v>59</v>
      </c>
      <c r="E182" s="164">
        <v>2266.1</v>
      </c>
      <c r="F182" s="164">
        <v>0</v>
      </c>
      <c r="G182" s="58">
        <f t="shared" si="3"/>
        <v>0</v>
      </c>
    </row>
    <row r="183" spans="1:7" ht="21.75" customHeight="1">
      <c r="A183" s="23"/>
      <c r="B183" s="52"/>
      <c r="C183" s="243" t="s">
        <v>503</v>
      </c>
      <c r="D183" s="152" t="s">
        <v>504</v>
      </c>
      <c r="E183" s="164">
        <v>5.8</v>
      </c>
      <c r="F183" s="164">
        <v>0</v>
      </c>
      <c r="G183" s="58">
        <f t="shared" si="3"/>
        <v>0</v>
      </c>
    </row>
    <row r="184" spans="1:7" ht="21.75" customHeight="1">
      <c r="A184" s="23"/>
      <c r="B184" s="52"/>
      <c r="C184" s="244"/>
      <c r="D184" s="152" t="s">
        <v>505</v>
      </c>
      <c r="E184" s="164">
        <v>66.2</v>
      </c>
      <c r="F184" s="164">
        <v>0</v>
      </c>
      <c r="G184" s="58">
        <f t="shared" si="3"/>
        <v>0</v>
      </c>
    </row>
    <row r="185" spans="1:7" ht="21.75" customHeight="1">
      <c r="A185" s="23"/>
      <c r="B185" s="52"/>
      <c r="C185" s="211" t="s">
        <v>508</v>
      </c>
      <c r="D185" s="152" t="s">
        <v>506</v>
      </c>
      <c r="E185" s="164">
        <v>343.5</v>
      </c>
      <c r="F185" s="164">
        <v>0</v>
      </c>
      <c r="G185" s="58">
        <f t="shared" si="3"/>
        <v>0</v>
      </c>
    </row>
    <row r="186" spans="1:7" ht="21.75" customHeight="1">
      <c r="A186" s="23"/>
      <c r="B186" s="52"/>
      <c r="C186" s="212"/>
      <c r="D186" s="152" t="s">
        <v>507</v>
      </c>
      <c r="E186" s="164">
        <v>3951.5</v>
      </c>
      <c r="F186" s="164">
        <v>0</v>
      </c>
      <c r="G186" s="58">
        <f t="shared" si="3"/>
        <v>0</v>
      </c>
    </row>
    <row r="187" spans="1:7" ht="21" customHeight="1">
      <c r="A187" s="23"/>
      <c r="B187" s="52"/>
      <c r="C187" s="235" t="s">
        <v>421</v>
      </c>
      <c r="D187" s="152" t="s">
        <v>417</v>
      </c>
      <c r="E187" s="164">
        <v>131.3</v>
      </c>
      <c r="F187" s="164">
        <v>0</v>
      </c>
      <c r="G187" s="58">
        <f t="shared" si="3"/>
        <v>0</v>
      </c>
    </row>
    <row r="188" spans="1:7" ht="20.25" customHeight="1">
      <c r="A188" s="23"/>
      <c r="B188" s="52"/>
      <c r="C188" s="236"/>
      <c r="D188" s="152" t="s">
        <v>418</v>
      </c>
      <c r="E188" s="164">
        <v>13000</v>
      </c>
      <c r="F188" s="164">
        <v>0</v>
      </c>
      <c r="G188" s="58">
        <f t="shared" si="3"/>
        <v>0</v>
      </c>
    </row>
    <row r="189" spans="1:7" ht="13.5" customHeight="1">
      <c r="A189" s="23"/>
      <c r="B189" s="52"/>
      <c r="C189" s="38" t="s">
        <v>47</v>
      </c>
      <c r="D189" s="178" t="s">
        <v>60</v>
      </c>
      <c r="E189" s="160">
        <f>E190</f>
        <v>125076.8</v>
      </c>
      <c r="F189" s="160">
        <f>F190</f>
        <v>17514.199999999997</v>
      </c>
      <c r="G189" s="83">
        <f t="shared" si="3"/>
        <v>14.002756706279659</v>
      </c>
    </row>
    <row r="190" spans="1:7" ht="15.75" customHeight="1">
      <c r="A190" s="23"/>
      <c r="B190" s="52"/>
      <c r="C190" s="133" t="s">
        <v>48</v>
      </c>
      <c r="D190" s="50" t="s">
        <v>61</v>
      </c>
      <c r="E190" s="160">
        <f>SUM(E191:E199)</f>
        <v>125076.8</v>
      </c>
      <c r="F190" s="160">
        <f>SUM(F191:F199)</f>
        <v>17514.199999999997</v>
      </c>
      <c r="G190" s="83">
        <f t="shared" si="3"/>
        <v>14.002756706279659</v>
      </c>
    </row>
    <row r="191" spans="1:7" ht="25.5" customHeight="1">
      <c r="A191" s="23"/>
      <c r="B191" s="52"/>
      <c r="C191" s="120" t="s">
        <v>423</v>
      </c>
      <c r="D191" s="49" t="s">
        <v>422</v>
      </c>
      <c r="E191" s="163">
        <v>500</v>
      </c>
      <c r="F191" s="163">
        <v>0</v>
      </c>
      <c r="G191" s="58">
        <f t="shared" si="3"/>
        <v>0</v>
      </c>
    </row>
    <row r="192" spans="1:7" ht="66.75" customHeight="1">
      <c r="A192" s="23"/>
      <c r="B192" s="53"/>
      <c r="C192" s="122" t="s">
        <v>424</v>
      </c>
      <c r="D192" s="49" t="s">
        <v>62</v>
      </c>
      <c r="E192" s="163">
        <v>15838.7</v>
      </c>
      <c r="F192" s="164">
        <v>3959.7</v>
      </c>
      <c r="G192" s="58">
        <f t="shared" si="3"/>
        <v>25.00015784123697</v>
      </c>
    </row>
    <row r="193" spans="1:7" ht="26.25" customHeight="1">
      <c r="A193" s="23"/>
      <c r="B193" s="53"/>
      <c r="C193" s="120" t="s">
        <v>298</v>
      </c>
      <c r="D193" s="49" t="s">
        <v>63</v>
      </c>
      <c r="E193" s="163">
        <v>3400</v>
      </c>
      <c r="F193" s="164">
        <v>0</v>
      </c>
      <c r="G193" s="58">
        <f t="shared" si="3"/>
        <v>0</v>
      </c>
    </row>
    <row r="194" spans="1:7" ht="57" customHeight="1">
      <c r="A194" s="23"/>
      <c r="B194" s="53"/>
      <c r="C194" s="122" t="s">
        <v>338</v>
      </c>
      <c r="D194" s="49" t="s">
        <v>64</v>
      </c>
      <c r="E194" s="163">
        <v>18087.8</v>
      </c>
      <c r="F194" s="183">
        <v>4521.9</v>
      </c>
      <c r="G194" s="58">
        <f t="shared" si="3"/>
        <v>24.999723570583487</v>
      </c>
    </row>
    <row r="195" spans="1:7" s="4" customFormat="1" ht="36" customHeight="1">
      <c r="A195" s="187"/>
      <c r="B195" s="188"/>
      <c r="C195" s="185" t="s">
        <v>474</v>
      </c>
      <c r="D195" s="49" t="s">
        <v>475</v>
      </c>
      <c r="E195" s="189">
        <v>105.9</v>
      </c>
      <c r="F195" s="186">
        <v>0</v>
      </c>
      <c r="G195" s="190">
        <v>0</v>
      </c>
    </row>
    <row r="196" spans="1:7" ht="36.75" customHeight="1">
      <c r="A196" s="23"/>
      <c r="B196" s="53"/>
      <c r="C196" s="122" t="s">
        <v>339</v>
      </c>
      <c r="D196" s="49" t="s">
        <v>65</v>
      </c>
      <c r="E196" s="163">
        <v>28653.8</v>
      </c>
      <c r="F196" s="164">
        <v>7163.5</v>
      </c>
      <c r="G196" s="58">
        <f t="shared" si="3"/>
        <v>25.000174496925364</v>
      </c>
    </row>
    <row r="197" spans="1:7" ht="78" customHeight="1">
      <c r="A197" s="23"/>
      <c r="B197" s="53"/>
      <c r="C197" s="122" t="s">
        <v>511</v>
      </c>
      <c r="D197" s="49" t="s">
        <v>509</v>
      </c>
      <c r="E197" s="163">
        <v>12730.6</v>
      </c>
      <c r="F197" s="164">
        <v>1869.1</v>
      </c>
      <c r="G197" s="58">
        <f t="shared" si="3"/>
        <v>14.681947433742321</v>
      </c>
    </row>
    <row r="198" spans="1:7" ht="30" customHeight="1">
      <c r="A198" s="23"/>
      <c r="B198" s="53"/>
      <c r="C198" s="122" t="s">
        <v>512</v>
      </c>
      <c r="D198" s="49" t="s">
        <v>510</v>
      </c>
      <c r="E198" s="163">
        <v>5760</v>
      </c>
      <c r="F198" s="164">
        <v>0</v>
      </c>
      <c r="G198" s="58">
        <f t="shared" si="3"/>
        <v>0</v>
      </c>
    </row>
    <row r="199" spans="1:7" ht="64.5" customHeight="1">
      <c r="A199" s="23"/>
      <c r="B199" s="53"/>
      <c r="C199" s="122" t="s">
        <v>299</v>
      </c>
      <c r="D199" s="49" t="s">
        <v>66</v>
      </c>
      <c r="E199" s="163">
        <v>40000</v>
      </c>
      <c r="F199" s="164">
        <v>0</v>
      </c>
      <c r="G199" s="58">
        <f t="shared" si="3"/>
        <v>0</v>
      </c>
    </row>
    <row r="200" spans="1:7" ht="27.75" customHeight="1">
      <c r="A200" s="23"/>
      <c r="B200" s="52" t="s">
        <v>119</v>
      </c>
      <c r="C200" s="172" t="s">
        <v>149</v>
      </c>
      <c r="D200" s="171" t="s">
        <v>67</v>
      </c>
      <c r="E200" s="161">
        <f>E201+E202+SUM(E241:E255)</f>
        <v>1188467.7</v>
      </c>
      <c r="F200" s="161">
        <f>F201+F202+SUM(F241:F255)</f>
        <v>317458.30000000005</v>
      </c>
      <c r="G200" s="104">
        <f t="shared" si="3"/>
        <v>26.711563132931595</v>
      </c>
    </row>
    <row r="201" spans="1:7" ht="38.25" customHeight="1">
      <c r="A201" s="23"/>
      <c r="B201" s="52"/>
      <c r="C201" s="112" t="s">
        <v>152</v>
      </c>
      <c r="D201" s="113" t="s">
        <v>68</v>
      </c>
      <c r="E201" s="164">
        <v>33221.7</v>
      </c>
      <c r="F201" s="164">
        <v>16477.4</v>
      </c>
      <c r="G201" s="58">
        <f t="shared" si="3"/>
        <v>49.598304722515714</v>
      </c>
    </row>
    <row r="202" spans="1:7" ht="27.75" customHeight="1">
      <c r="A202" s="23"/>
      <c r="B202" s="52"/>
      <c r="C202" s="114" t="s">
        <v>150</v>
      </c>
      <c r="D202" s="115" t="s">
        <v>425</v>
      </c>
      <c r="E202" s="160">
        <f>SUM(E203:E240)</f>
        <v>968757.5</v>
      </c>
      <c r="F202" s="160">
        <f>SUM(F203:F240)</f>
        <v>262182.2</v>
      </c>
      <c r="G202" s="83">
        <f t="shared" si="3"/>
        <v>27.063759506378016</v>
      </c>
    </row>
    <row r="203" spans="1:7" ht="63.75" customHeight="1">
      <c r="A203" s="23"/>
      <c r="B203" s="52"/>
      <c r="C203" s="116" t="s">
        <v>426</v>
      </c>
      <c r="D203" s="117" t="s">
        <v>69</v>
      </c>
      <c r="E203" s="165">
        <v>3.5</v>
      </c>
      <c r="F203" s="165">
        <v>0</v>
      </c>
      <c r="G203" s="58">
        <f t="shared" si="3"/>
        <v>0</v>
      </c>
    </row>
    <row r="204" spans="1:7" ht="51" customHeight="1">
      <c r="A204" s="23"/>
      <c r="B204" s="52"/>
      <c r="C204" s="116" t="s">
        <v>427</v>
      </c>
      <c r="D204" s="117" t="s">
        <v>70</v>
      </c>
      <c r="E204" s="162">
        <v>7848.5</v>
      </c>
      <c r="F204" s="162">
        <v>2505</v>
      </c>
      <c r="G204" s="58">
        <f t="shared" si="3"/>
        <v>31.91692680129961</v>
      </c>
    </row>
    <row r="205" spans="1:7" ht="50.25" customHeight="1">
      <c r="A205" s="23"/>
      <c r="B205" s="52"/>
      <c r="C205" s="118" t="s">
        <v>115</v>
      </c>
      <c r="D205" s="117" t="s">
        <v>71</v>
      </c>
      <c r="E205" s="164">
        <v>36560.2</v>
      </c>
      <c r="F205" s="164">
        <v>12072.2</v>
      </c>
      <c r="G205" s="58">
        <f t="shared" si="3"/>
        <v>33.02006006531693</v>
      </c>
    </row>
    <row r="206" spans="1:7" ht="63.75" customHeight="1">
      <c r="A206" s="23"/>
      <c r="B206" s="52"/>
      <c r="C206" s="119" t="s">
        <v>300</v>
      </c>
      <c r="D206" s="117" t="s">
        <v>72</v>
      </c>
      <c r="E206" s="164">
        <v>93.8</v>
      </c>
      <c r="F206" s="164">
        <v>0</v>
      </c>
      <c r="G206" s="58">
        <f t="shared" si="3"/>
        <v>0</v>
      </c>
    </row>
    <row r="207" spans="1:7" ht="28.5" customHeight="1">
      <c r="A207" s="23"/>
      <c r="B207" s="52"/>
      <c r="C207" s="120" t="s">
        <v>153</v>
      </c>
      <c r="D207" s="117" t="s">
        <v>73</v>
      </c>
      <c r="E207" s="164">
        <v>563.1</v>
      </c>
      <c r="F207" s="164">
        <v>52.5</v>
      </c>
      <c r="G207" s="58">
        <f t="shared" si="3"/>
        <v>9.323388385721897</v>
      </c>
    </row>
    <row r="208" spans="1:7" ht="38.25" customHeight="1">
      <c r="A208" s="23"/>
      <c r="B208" s="52"/>
      <c r="C208" s="120" t="s">
        <v>340</v>
      </c>
      <c r="D208" s="117" t="s">
        <v>74</v>
      </c>
      <c r="E208" s="164">
        <v>119.1</v>
      </c>
      <c r="F208" s="164">
        <v>12</v>
      </c>
      <c r="G208" s="58">
        <f t="shared" si="3"/>
        <v>10.075566750629724</v>
      </c>
    </row>
    <row r="209" spans="1:7" ht="28.5" customHeight="1">
      <c r="A209" s="23"/>
      <c r="B209" s="52"/>
      <c r="C209" s="120" t="s">
        <v>341</v>
      </c>
      <c r="D209" s="117" t="s">
        <v>75</v>
      </c>
      <c r="E209" s="164">
        <v>8858.9</v>
      </c>
      <c r="F209" s="164">
        <v>930.9</v>
      </c>
      <c r="G209" s="58">
        <f t="shared" si="3"/>
        <v>10.508076623508563</v>
      </c>
    </row>
    <row r="210" spans="1:7" ht="38.25" customHeight="1">
      <c r="A210" s="23"/>
      <c r="B210" s="52"/>
      <c r="C210" s="120" t="s">
        <v>342</v>
      </c>
      <c r="D210" s="117" t="s">
        <v>76</v>
      </c>
      <c r="E210" s="164">
        <v>161.9</v>
      </c>
      <c r="F210" s="164">
        <v>3.4</v>
      </c>
      <c r="G210" s="58">
        <f t="shared" si="3"/>
        <v>2.1000617665225447</v>
      </c>
    </row>
    <row r="211" spans="1:7" ht="38.25" customHeight="1">
      <c r="A211" s="23"/>
      <c r="B211" s="52"/>
      <c r="C211" s="120" t="s">
        <v>515</v>
      </c>
      <c r="D211" s="117" t="s">
        <v>513</v>
      </c>
      <c r="E211" s="164">
        <v>417.2</v>
      </c>
      <c r="F211" s="164">
        <v>71.7</v>
      </c>
      <c r="G211" s="58">
        <f t="shared" si="3"/>
        <v>17.186001917545543</v>
      </c>
    </row>
    <row r="212" spans="1:7" ht="82.5" customHeight="1">
      <c r="A212" s="23"/>
      <c r="B212" s="52"/>
      <c r="C212" s="120" t="s">
        <v>516</v>
      </c>
      <c r="D212" s="117" t="s">
        <v>514</v>
      </c>
      <c r="E212" s="164">
        <v>262.5</v>
      </c>
      <c r="F212" s="164">
        <v>0</v>
      </c>
      <c r="G212" s="58">
        <f t="shared" si="3"/>
        <v>0</v>
      </c>
    </row>
    <row r="213" spans="1:7" ht="51.75" customHeight="1">
      <c r="A213" s="23"/>
      <c r="B213" s="52"/>
      <c r="C213" s="107" t="s">
        <v>256</v>
      </c>
      <c r="D213" s="117" t="s">
        <v>77</v>
      </c>
      <c r="E213" s="164">
        <v>306643.9</v>
      </c>
      <c r="F213" s="164">
        <v>75300</v>
      </c>
      <c r="G213" s="58">
        <f t="shared" si="3"/>
        <v>24.556170854858028</v>
      </c>
    </row>
    <row r="214" spans="1:7" ht="51" customHeight="1">
      <c r="A214" s="23"/>
      <c r="B214" s="52"/>
      <c r="C214" s="107" t="s">
        <v>428</v>
      </c>
      <c r="D214" s="117" t="s">
        <v>78</v>
      </c>
      <c r="E214" s="164">
        <v>49.1</v>
      </c>
      <c r="F214" s="164">
        <v>12.1</v>
      </c>
      <c r="G214" s="58">
        <f t="shared" si="3"/>
        <v>24.643584521384927</v>
      </c>
    </row>
    <row r="215" spans="1:7" ht="51.75" customHeight="1">
      <c r="A215" s="23"/>
      <c r="B215" s="52"/>
      <c r="C215" s="121" t="s">
        <v>429</v>
      </c>
      <c r="D215" s="117" t="s">
        <v>79</v>
      </c>
      <c r="E215" s="164">
        <v>6820.8</v>
      </c>
      <c r="F215" s="164">
        <v>1698.6</v>
      </c>
      <c r="G215" s="58">
        <f t="shared" si="3"/>
        <v>24.903237156931738</v>
      </c>
    </row>
    <row r="216" spans="1:7" ht="58.5" customHeight="1" hidden="1">
      <c r="A216" s="23"/>
      <c r="B216" s="52"/>
      <c r="C216" s="122" t="s">
        <v>262</v>
      </c>
      <c r="D216" s="117" t="s">
        <v>302</v>
      </c>
      <c r="E216" s="164"/>
      <c r="F216" s="164"/>
      <c r="G216" s="58" t="e">
        <f t="shared" si="3"/>
        <v>#DIV/0!</v>
      </c>
    </row>
    <row r="217" spans="1:7" ht="38.25" customHeight="1" hidden="1">
      <c r="A217" s="23"/>
      <c r="B217" s="52"/>
      <c r="C217" s="107" t="s">
        <v>253</v>
      </c>
      <c r="D217" s="117" t="s">
        <v>303</v>
      </c>
      <c r="E217" s="162"/>
      <c r="F217" s="162"/>
      <c r="G217" s="58" t="e">
        <f t="shared" si="3"/>
        <v>#DIV/0!</v>
      </c>
    </row>
    <row r="218" spans="1:7" ht="63.75" customHeight="1">
      <c r="A218" s="23"/>
      <c r="B218" s="52"/>
      <c r="C218" s="107" t="s">
        <v>430</v>
      </c>
      <c r="D218" s="117" t="s">
        <v>80</v>
      </c>
      <c r="E218" s="162">
        <v>21974.2</v>
      </c>
      <c r="F218" s="162">
        <v>7197.4</v>
      </c>
      <c r="G218" s="58">
        <f t="shared" si="3"/>
        <v>32.75386589727953</v>
      </c>
    </row>
    <row r="219" spans="1:7" ht="51" customHeight="1">
      <c r="A219" s="23"/>
      <c r="B219" s="52"/>
      <c r="C219" s="123" t="s">
        <v>431</v>
      </c>
      <c r="D219" s="117" t="s">
        <v>81</v>
      </c>
      <c r="E219" s="162">
        <v>329.2</v>
      </c>
      <c r="F219" s="162">
        <v>83</v>
      </c>
      <c r="G219" s="58">
        <f t="shared" si="3"/>
        <v>25.212636695018226</v>
      </c>
    </row>
    <row r="220" spans="1:7" ht="51" customHeight="1">
      <c r="A220" s="23"/>
      <c r="B220" s="52"/>
      <c r="C220" s="123" t="s">
        <v>462</v>
      </c>
      <c r="D220" s="117" t="s">
        <v>461</v>
      </c>
      <c r="E220" s="162">
        <v>8781.2</v>
      </c>
      <c r="F220" s="162">
        <v>3067.2</v>
      </c>
      <c r="G220" s="58">
        <f t="shared" si="3"/>
        <v>34.92916685646608</v>
      </c>
    </row>
    <row r="221" spans="1:7" ht="64.5" customHeight="1">
      <c r="A221" s="23"/>
      <c r="B221" s="52"/>
      <c r="C221" s="123" t="s">
        <v>432</v>
      </c>
      <c r="D221" s="117" t="s">
        <v>82</v>
      </c>
      <c r="E221" s="164">
        <v>1820.9</v>
      </c>
      <c r="F221" s="164">
        <v>680.4</v>
      </c>
      <c r="G221" s="58">
        <f t="shared" si="3"/>
        <v>37.366137624251735</v>
      </c>
    </row>
    <row r="222" spans="1:7" ht="64.5" customHeight="1">
      <c r="A222" s="23"/>
      <c r="B222" s="52"/>
      <c r="C222" s="122" t="s">
        <v>433</v>
      </c>
      <c r="D222" s="117" t="s">
        <v>83</v>
      </c>
      <c r="E222" s="164">
        <v>103.6</v>
      </c>
      <c r="F222" s="162">
        <v>25</v>
      </c>
      <c r="G222" s="58">
        <f t="shared" si="3"/>
        <v>24.131274131274132</v>
      </c>
    </row>
    <row r="223" spans="1:7" ht="38.25" customHeight="1">
      <c r="A223" s="23"/>
      <c r="B223" s="52"/>
      <c r="C223" s="120" t="s">
        <v>195</v>
      </c>
      <c r="D223" s="117" t="s">
        <v>84</v>
      </c>
      <c r="E223" s="164">
        <v>564.9</v>
      </c>
      <c r="F223" s="164">
        <v>82.9</v>
      </c>
      <c r="G223" s="58">
        <f t="shared" si="3"/>
        <v>14.67516374579572</v>
      </c>
    </row>
    <row r="224" spans="1:7" ht="37.5" customHeight="1">
      <c r="A224" s="23"/>
      <c r="B224" s="52"/>
      <c r="C224" s="120" t="s">
        <v>196</v>
      </c>
      <c r="D224" s="117" t="s">
        <v>85</v>
      </c>
      <c r="E224" s="164">
        <v>1298.5</v>
      </c>
      <c r="F224" s="164">
        <v>358.1</v>
      </c>
      <c r="G224" s="58">
        <f t="shared" si="3"/>
        <v>27.577974586060844</v>
      </c>
    </row>
    <row r="225" spans="1:7" ht="64.5" customHeight="1">
      <c r="A225" s="23"/>
      <c r="B225" s="52"/>
      <c r="C225" s="122" t="s">
        <v>304</v>
      </c>
      <c r="D225" s="117" t="s">
        <v>86</v>
      </c>
      <c r="E225" s="164">
        <v>76558.3</v>
      </c>
      <c r="F225" s="164">
        <v>27638.4</v>
      </c>
      <c r="G225" s="58">
        <f t="shared" si="3"/>
        <v>36.101115097905776</v>
      </c>
    </row>
    <row r="226" spans="1:7" ht="76.5" customHeight="1">
      <c r="A226" s="23"/>
      <c r="B226" s="52"/>
      <c r="C226" s="122" t="s">
        <v>434</v>
      </c>
      <c r="D226" s="117" t="s">
        <v>87</v>
      </c>
      <c r="E226" s="164">
        <v>370.1</v>
      </c>
      <c r="F226" s="164">
        <v>88.1</v>
      </c>
      <c r="G226" s="58">
        <f t="shared" si="3"/>
        <v>23.804377195352604</v>
      </c>
    </row>
    <row r="227" spans="1:7" ht="64.5" customHeight="1">
      <c r="A227" s="23"/>
      <c r="B227" s="52"/>
      <c r="C227" s="122" t="s">
        <v>305</v>
      </c>
      <c r="D227" s="117" t="s">
        <v>88</v>
      </c>
      <c r="E227" s="164">
        <v>59.2</v>
      </c>
      <c r="F227" s="164">
        <v>18</v>
      </c>
      <c r="G227" s="58">
        <f t="shared" si="3"/>
        <v>30.405405405405407</v>
      </c>
    </row>
    <row r="228" spans="1:8" ht="152.25" customHeight="1">
      <c r="A228" s="23"/>
      <c r="B228" s="52"/>
      <c r="C228" s="122" t="s">
        <v>435</v>
      </c>
      <c r="D228" s="117" t="s">
        <v>89</v>
      </c>
      <c r="E228" s="164">
        <v>50079.7</v>
      </c>
      <c r="F228" s="164">
        <v>14679.1</v>
      </c>
      <c r="G228" s="58">
        <f t="shared" si="3"/>
        <v>29.31147750485726</v>
      </c>
      <c r="H228" s="23" t="s">
        <v>0</v>
      </c>
    </row>
    <row r="229" spans="1:7" ht="51" customHeight="1">
      <c r="A229" s="23"/>
      <c r="B229" s="52"/>
      <c r="C229" s="122" t="s">
        <v>291</v>
      </c>
      <c r="D229" s="117" t="s">
        <v>90</v>
      </c>
      <c r="E229" s="162">
        <v>876.3</v>
      </c>
      <c r="F229" s="162">
        <v>219</v>
      </c>
      <c r="G229" s="58">
        <f t="shared" si="3"/>
        <v>24.9914412872304</v>
      </c>
    </row>
    <row r="230" spans="1:7" ht="38.25" customHeight="1">
      <c r="A230" s="23"/>
      <c r="B230" s="52"/>
      <c r="C230" s="120" t="s">
        <v>436</v>
      </c>
      <c r="D230" s="117" t="s">
        <v>91</v>
      </c>
      <c r="E230" s="162">
        <v>1126.1</v>
      </c>
      <c r="F230" s="162">
        <v>321.6</v>
      </c>
      <c r="G230" s="58">
        <f t="shared" si="3"/>
        <v>28.55874256282746</v>
      </c>
    </row>
    <row r="231" spans="1:7" ht="63" customHeight="1">
      <c r="A231" s="23"/>
      <c r="B231" s="52"/>
      <c r="C231" s="120" t="s">
        <v>437</v>
      </c>
      <c r="D231" s="117" t="s">
        <v>92</v>
      </c>
      <c r="E231" s="162">
        <v>73.9</v>
      </c>
      <c r="F231" s="162">
        <v>0</v>
      </c>
      <c r="G231" s="58">
        <f t="shared" si="3"/>
        <v>0</v>
      </c>
    </row>
    <row r="232" spans="1:7" ht="52.5" customHeight="1">
      <c r="A232" s="23"/>
      <c r="B232" s="52"/>
      <c r="C232" s="120" t="s">
        <v>277</v>
      </c>
      <c r="D232" s="117" t="s">
        <v>93</v>
      </c>
      <c r="E232" s="162">
        <v>324.6</v>
      </c>
      <c r="F232" s="162">
        <v>0</v>
      </c>
      <c r="G232" s="58">
        <f t="shared" si="3"/>
        <v>0</v>
      </c>
    </row>
    <row r="233" spans="1:7" ht="41.25" customHeight="1">
      <c r="A233" s="23"/>
      <c r="B233" s="52"/>
      <c r="C233" s="120" t="s">
        <v>33</v>
      </c>
      <c r="D233" s="117" t="s">
        <v>94</v>
      </c>
      <c r="E233" s="162">
        <v>11208.9</v>
      </c>
      <c r="F233" s="162">
        <v>1970.1</v>
      </c>
      <c r="G233" s="58">
        <f t="shared" si="3"/>
        <v>17.576211760297618</v>
      </c>
    </row>
    <row r="234" spans="1:7" ht="65.25" customHeight="1">
      <c r="A234" s="23"/>
      <c r="B234" s="52"/>
      <c r="C234" s="122" t="s">
        <v>306</v>
      </c>
      <c r="D234" s="117" t="s">
        <v>95</v>
      </c>
      <c r="E234" s="162">
        <v>1887.8</v>
      </c>
      <c r="F234" s="162">
        <v>0</v>
      </c>
      <c r="G234" s="58">
        <f t="shared" si="3"/>
        <v>0</v>
      </c>
    </row>
    <row r="235" spans="1:7" ht="39.75" customHeight="1">
      <c r="A235" s="23"/>
      <c r="B235" s="52"/>
      <c r="C235" s="122" t="s">
        <v>254</v>
      </c>
      <c r="D235" s="117" t="s">
        <v>96</v>
      </c>
      <c r="E235" s="162">
        <v>5577.7</v>
      </c>
      <c r="F235" s="162">
        <v>2620.3</v>
      </c>
      <c r="G235" s="58">
        <f t="shared" si="3"/>
        <v>46.978145113577284</v>
      </c>
    </row>
    <row r="236" spans="1:7" ht="39.75" customHeight="1">
      <c r="A236" s="23"/>
      <c r="B236" s="52"/>
      <c r="C236" s="122" t="s">
        <v>307</v>
      </c>
      <c r="D236" s="117" t="s">
        <v>97</v>
      </c>
      <c r="E236" s="162">
        <v>2000.4</v>
      </c>
      <c r="F236" s="162">
        <v>0</v>
      </c>
      <c r="G236" s="58">
        <f t="shared" si="3"/>
        <v>0</v>
      </c>
    </row>
    <row r="237" spans="1:7" ht="50.25" customHeight="1">
      <c r="A237" s="23"/>
      <c r="B237" s="52"/>
      <c r="C237" s="122" t="s">
        <v>438</v>
      </c>
      <c r="D237" s="117" t="s">
        <v>98</v>
      </c>
      <c r="E237" s="162">
        <v>586.2</v>
      </c>
      <c r="F237" s="162">
        <v>0</v>
      </c>
      <c r="G237" s="58">
        <f t="shared" si="3"/>
        <v>0</v>
      </c>
    </row>
    <row r="238" spans="1:7" ht="39.75" customHeight="1">
      <c r="A238" s="23"/>
      <c r="B238" s="52"/>
      <c r="C238" s="107" t="s">
        <v>439</v>
      </c>
      <c r="D238" s="117" t="s">
        <v>518</v>
      </c>
      <c r="E238" s="162">
        <v>313719.5</v>
      </c>
      <c r="F238" s="162">
        <v>75190</v>
      </c>
      <c r="G238" s="58">
        <f t="shared" si="3"/>
        <v>23.96727012506395</v>
      </c>
    </row>
    <row r="239" spans="1:7" ht="51.75" customHeight="1">
      <c r="A239" s="23"/>
      <c r="B239" s="52"/>
      <c r="C239" s="107" t="s">
        <v>255</v>
      </c>
      <c r="D239" s="117" t="s">
        <v>99</v>
      </c>
      <c r="E239" s="162">
        <v>50.2</v>
      </c>
      <c r="F239" s="162">
        <v>12.6</v>
      </c>
      <c r="G239" s="58">
        <f t="shared" si="3"/>
        <v>25.099601593625497</v>
      </c>
    </row>
    <row r="240" spans="1:7" ht="51.75" customHeight="1">
      <c r="A240" s="23"/>
      <c r="B240" s="52"/>
      <c r="C240" s="180" t="s">
        <v>463</v>
      </c>
      <c r="D240" s="117" t="s">
        <v>517</v>
      </c>
      <c r="E240" s="162">
        <v>100983.6</v>
      </c>
      <c r="F240" s="162">
        <v>35272.6</v>
      </c>
      <c r="G240" s="58">
        <f t="shared" si="3"/>
        <v>34.929037982405056</v>
      </c>
    </row>
    <row r="241" spans="1:7" ht="45" customHeight="1">
      <c r="A241" s="23"/>
      <c r="B241" s="52"/>
      <c r="C241" s="237" t="s">
        <v>2</v>
      </c>
      <c r="D241" s="117" t="s">
        <v>100</v>
      </c>
      <c r="E241" s="164">
        <v>1217.4</v>
      </c>
      <c r="F241" s="164">
        <v>0</v>
      </c>
      <c r="G241" s="58">
        <f t="shared" si="3"/>
        <v>0</v>
      </c>
    </row>
    <row r="242" spans="1:7" ht="17.25" customHeight="1">
      <c r="A242" s="23"/>
      <c r="B242" s="52"/>
      <c r="C242" s="238"/>
      <c r="D242" s="117" t="s">
        <v>101</v>
      </c>
      <c r="E242" s="164">
        <v>3246.7</v>
      </c>
      <c r="F242" s="164">
        <v>0</v>
      </c>
      <c r="G242" s="58">
        <f t="shared" si="3"/>
        <v>0</v>
      </c>
    </row>
    <row r="243" spans="1:7" ht="18.75" customHeight="1">
      <c r="A243" s="23"/>
      <c r="B243" s="52"/>
      <c r="C243" s="217"/>
      <c r="D243" s="117" t="s">
        <v>102</v>
      </c>
      <c r="E243" s="164">
        <v>14000</v>
      </c>
      <c r="F243" s="164">
        <v>0</v>
      </c>
      <c r="G243" s="58">
        <f t="shared" si="3"/>
        <v>0</v>
      </c>
    </row>
    <row r="244" spans="1:7" ht="24" customHeight="1">
      <c r="A244" s="23"/>
      <c r="B244" s="52"/>
      <c r="C244" s="213" t="s">
        <v>263</v>
      </c>
      <c r="D244" s="117" t="s">
        <v>103</v>
      </c>
      <c r="E244" s="164">
        <v>2732</v>
      </c>
      <c r="F244" s="164">
        <v>793.4</v>
      </c>
      <c r="G244" s="58">
        <f t="shared" si="3"/>
        <v>29.040995607613468</v>
      </c>
    </row>
    <row r="245" spans="1:7" ht="15" customHeight="1">
      <c r="A245" s="23"/>
      <c r="B245" s="52"/>
      <c r="C245" s="214"/>
      <c r="D245" s="117" t="s">
        <v>460</v>
      </c>
      <c r="E245" s="164">
        <v>240</v>
      </c>
      <c r="F245" s="164">
        <v>30</v>
      </c>
      <c r="G245" s="58">
        <f t="shared" si="3"/>
        <v>12.5</v>
      </c>
    </row>
    <row r="246" spans="1:7" ht="15" customHeight="1">
      <c r="A246" s="23"/>
      <c r="B246" s="52"/>
      <c r="C246" s="215"/>
      <c r="D246" s="117" t="s">
        <v>104</v>
      </c>
      <c r="E246" s="164">
        <v>31418.1</v>
      </c>
      <c r="F246" s="164">
        <v>9123.7</v>
      </c>
      <c r="G246" s="58">
        <f t="shared" si="3"/>
        <v>29.03963002218467</v>
      </c>
    </row>
    <row r="247" spans="1:7" ht="38.25" customHeight="1">
      <c r="A247" s="23"/>
      <c r="B247" s="52"/>
      <c r="C247" s="107" t="s">
        <v>343</v>
      </c>
      <c r="D247" s="117" t="s">
        <v>440</v>
      </c>
      <c r="E247" s="164">
        <v>4.8</v>
      </c>
      <c r="F247" s="164">
        <v>0</v>
      </c>
      <c r="G247" s="58">
        <f t="shared" si="3"/>
        <v>0</v>
      </c>
    </row>
    <row r="248" spans="1:7" ht="30" customHeight="1">
      <c r="A248" s="23"/>
      <c r="B248" s="52"/>
      <c r="C248" s="107" t="s">
        <v>1</v>
      </c>
      <c r="D248" s="117" t="s">
        <v>105</v>
      </c>
      <c r="E248" s="164">
        <v>610.7</v>
      </c>
      <c r="F248" s="164">
        <v>123.4</v>
      </c>
      <c r="G248" s="58">
        <f t="shared" si="3"/>
        <v>20.206320615686916</v>
      </c>
    </row>
    <row r="249" spans="1:7" ht="68.25" customHeight="1">
      <c r="A249" s="23"/>
      <c r="B249" s="54"/>
      <c r="C249" s="132" t="s">
        <v>344</v>
      </c>
      <c r="D249" s="117" t="s">
        <v>476</v>
      </c>
      <c r="E249" s="164">
        <v>35440</v>
      </c>
      <c r="F249" s="164">
        <v>9384.2</v>
      </c>
      <c r="G249" s="58">
        <f t="shared" si="3"/>
        <v>26.479119638826187</v>
      </c>
    </row>
    <row r="250" spans="1:7" ht="29.25" customHeight="1">
      <c r="A250" s="23"/>
      <c r="B250" s="54"/>
      <c r="C250" s="216" t="s">
        <v>519</v>
      </c>
      <c r="D250" s="117" t="s">
        <v>520</v>
      </c>
      <c r="E250" s="164">
        <v>1399.9</v>
      </c>
      <c r="F250" s="164">
        <v>51.7</v>
      </c>
      <c r="G250" s="58">
        <f t="shared" si="3"/>
        <v>3.6931209372098004</v>
      </c>
    </row>
    <row r="251" spans="1:7" ht="27" customHeight="1">
      <c r="A251" s="23"/>
      <c r="B251" s="54"/>
      <c r="C251" s="217"/>
      <c r="D251" s="117" t="s">
        <v>521</v>
      </c>
      <c r="E251" s="164">
        <v>16098.5</v>
      </c>
      <c r="F251" s="164">
        <v>595</v>
      </c>
      <c r="G251" s="58">
        <f t="shared" si="3"/>
        <v>3.6959965214150388</v>
      </c>
    </row>
    <row r="252" spans="1:7" ht="44.25" customHeight="1">
      <c r="A252" s="23"/>
      <c r="B252" s="54"/>
      <c r="C252" s="124" t="s">
        <v>301</v>
      </c>
      <c r="D252" s="117" t="s">
        <v>106</v>
      </c>
      <c r="E252" s="164">
        <v>138.9</v>
      </c>
      <c r="F252" s="164">
        <v>41.8</v>
      </c>
      <c r="G252" s="58">
        <f t="shared" si="3"/>
        <v>30.09359251259899</v>
      </c>
    </row>
    <row r="253" spans="1:7" ht="44.25" customHeight="1">
      <c r="A253" s="23"/>
      <c r="B253" s="54"/>
      <c r="C253" s="124" t="s">
        <v>345</v>
      </c>
      <c r="D253" s="117" t="s">
        <v>107</v>
      </c>
      <c r="E253" s="164">
        <v>1597.4</v>
      </c>
      <c r="F253" s="164">
        <v>480.2</v>
      </c>
      <c r="G253" s="58">
        <f t="shared" si="3"/>
        <v>30.061349693251532</v>
      </c>
    </row>
    <row r="254" spans="1:7" ht="37.5" customHeight="1">
      <c r="A254" s="23"/>
      <c r="B254" s="54"/>
      <c r="C254" s="124" t="s">
        <v>522</v>
      </c>
      <c r="D254" s="117" t="s">
        <v>523</v>
      </c>
      <c r="E254" s="164">
        <v>1229.3</v>
      </c>
      <c r="F254" s="164">
        <v>0</v>
      </c>
      <c r="G254" s="58">
        <f t="shared" si="3"/>
        <v>0</v>
      </c>
    </row>
    <row r="255" spans="1:7" ht="41.25" customHeight="1">
      <c r="A255" s="23"/>
      <c r="B255" s="54"/>
      <c r="C255" s="124" t="s">
        <v>223</v>
      </c>
      <c r="D255" s="117" t="s">
        <v>441</v>
      </c>
      <c r="E255" s="164">
        <v>77114.8</v>
      </c>
      <c r="F255" s="164">
        <v>18175.3</v>
      </c>
      <c r="G255" s="58">
        <f t="shared" si="3"/>
        <v>23.569146259861917</v>
      </c>
    </row>
    <row r="256" spans="1:7" ht="17.25" customHeight="1">
      <c r="A256" s="23"/>
      <c r="B256" s="54" t="s">
        <v>120</v>
      </c>
      <c r="C256" s="12" t="s">
        <v>34</v>
      </c>
      <c r="D256" s="171" t="s">
        <v>443</v>
      </c>
      <c r="E256" s="166">
        <f>SUM(E257:E259)</f>
        <v>109273.2</v>
      </c>
      <c r="F256" s="166">
        <f>SUM(F257:F259)</f>
        <v>7016.900000000001</v>
      </c>
      <c r="G256" s="88">
        <f>F256/E256*100</f>
        <v>6.421428126933229</v>
      </c>
    </row>
    <row r="257" spans="1:7" s="192" customFormat="1" ht="39" customHeight="1">
      <c r="A257" s="193"/>
      <c r="B257" s="194"/>
      <c r="C257" s="195" t="s">
        <v>465</v>
      </c>
      <c r="D257" s="196" t="s">
        <v>464</v>
      </c>
      <c r="E257" s="191">
        <v>28123.2</v>
      </c>
      <c r="F257" s="191">
        <v>6858.6</v>
      </c>
      <c r="G257" s="58">
        <f t="shared" si="3"/>
        <v>24.387694145758662</v>
      </c>
    </row>
    <row r="258" spans="1:7" s="192" customFormat="1" ht="39" customHeight="1">
      <c r="A258" s="193"/>
      <c r="B258" s="194"/>
      <c r="C258" s="195" t="s">
        <v>524</v>
      </c>
      <c r="D258" s="196" t="s">
        <v>525</v>
      </c>
      <c r="E258" s="191">
        <v>80000</v>
      </c>
      <c r="F258" s="191">
        <v>0</v>
      </c>
      <c r="G258" s="58">
        <f t="shared" si="3"/>
        <v>0</v>
      </c>
    </row>
    <row r="259" spans="1:7" ht="39" customHeight="1">
      <c r="A259" s="23"/>
      <c r="B259" s="54"/>
      <c r="C259" s="21" t="s">
        <v>442</v>
      </c>
      <c r="D259" s="51" t="s">
        <v>444</v>
      </c>
      <c r="E259" s="167">
        <v>1150</v>
      </c>
      <c r="F259" s="167">
        <v>158.3</v>
      </c>
      <c r="G259" s="58">
        <f t="shared" si="3"/>
        <v>13.765217391304349</v>
      </c>
    </row>
    <row r="260" spans="1:7" ht="24" customHeight="1">
      <c r="A260" s="23"/>
      <c r="B260" s="54" t="s">
        <v>346</v>
      </c>
      <c r="C260" s="55" t="s">
        <v>308</v>
      </c>
      <c r="D260" s="179" t="s">
        <v>309</v>
      </c>
      <c r="E260" s="168">
        <f>E261</f>
        <v>72951.8</v>
      </c>
      <c r="F260" s="168">
        <f>F261</f>
        <v>10094.1</v>
      </c>
      <c r="G260" s="89">
        <f t="shared" si="3"/>
        <v>13.83667023980217</v>
      </c>
    </row>
    <row r="261" spans="1:7" ht="18" customHeight="1">
      <c r="A261" s="23"/>
      <c r="B261" s="52"/>
      <c r="C261" s="56" t="s">
        <v>310</v>
      </c>
      <c r="D261" s="51" t="s">
        <v>311</v>
      </c>
      <c r="E261" s="169">
        <v>72951.8</v>
      </c>
      <c r="F261" s="169">
        <v>10094.1</v>
      </c>
      <c r="G261" s="58">
        <f t="shared" si="3"/>
        <v>13.83667023980217</v>
      </c>
    </row>
    <row r="262" spans="1:7" ht="39.75" customHeight="1">
      <c r="A262" s="140"/>
      <c r="B262" s="136" t="s">
        <v>347</v>
      </c>
      <c r="C262" s="137" t="s">
        <v>151</v>
      </c>
      <c r="D262" s="138" t="s">
        <v>312</v>
      </c>
      <c r="E262" s="164">
        <v>0</v>
      </c>
      <c r="F262" s="164">
        <v>0</v>
      </c>
      <c r="G262" s="58">
        <v>0</v>
      </c>
    </row>
    <row r="263" spans="1:7" ht="39.75" customHeight="1">
      <c r="A263" s="140"/>
      <c r="B263" s="136" t="s">
        <v>314</v>
      </c>
      <c r="C263" s="137" t="s">
        <v>313</v>
      </c>
      <c r="D263" s="139" t="s">
        <v>224</v>
      </c>
      <c r="E263" s="164">
        <v>-748.4</v>
      </c>
      <c r="F263" s="164">
        <v>-748.4</v>
      </c>
      <c r="G263" s="58">
        <f>F263/E263*100</f>
        <v>100</v>
      </c>
    </row>
    <row r="264" spans="1:7" ht="15.75" customHeight="1">
      <c r="A264" s="23"/>
      <c r="B264" s="65"/>
      <c r="C264" s="94"/>
      <c r="D264" s="95"/>
      <c r="E264" s="96"/>
      <c r="F264" s="96"/>
      <c r="G264" s="96"/>
    </row>
    <row r="265" spans="1:7" ht="14.25" customHeight="1">
      <c r="A265" s="1"/>
      <c r="B265" s="65"/>
      <c r="C265" s="97"/>
      <c r="D265" s="98"/>
      <c r="E265" s="99"/>
      <c r="F265" s="100"/>
      <c r="G265" s="101"/>
    </row>
    <row r="266" spans="1:7" ht="13.5" customHeight="1">
      <c r="A266" s="1"/>
      <c r="B266" s="65"/>
      <c r="C266" s="97"/>
      <c r="D266" s="98"/>
      <c r="E266" s="99"/>
      <c r="F266" s="100"/>
      <c r="G266" s="101"/>
    </row>
    <row r="267" spans="1:7" ht="13.5" customHeight="1">
      <c r="A267" s="1"/>
      <c r="B267" s="65"/>
      <c r="C267" s="97"/>
      <c r="D267" s="98"/>
      <c r="E267" s="99"/>
      <c r="F267" s="100"/>
      <c r="G267" s="101"/>
    </row>
    <row r="268" spans="1:7" ht="16.5" customHeight="1">
      <c r="A268" s="1"/>
      <c r="B268" s="65"/>
      <c r="C268" s="146"/>
      <c r="E268" s="181"/>
      <c r="F268" s="135"/>
      <c r="G268" s="101"/>
    </row>
    <row r="269" spans="1:7" ht="17.25" customHeight="1">
      <c r="A269" s="1"/>
      <c r="B269" s="65"/>
      <c r="C269" s="146"/>
      <c r="E269" s="181"/>
      <c r="F269" s="135"/>
      <c r="G269" s="101"/>
    </row>
    <row r="270" spans="1:7" ht="17.25" customHeight="1">
      <c r="A270" s="1"/>
      <c r="B270" s="65"/>
      <c r="C270" s="146"/>
      <c r="E270" s="181"/>
      <c r="F270" s="135"/>
      <c r="G270" s="101"/>
    </row>
    <row r="271" spans="1:7" ht="17.25" customHeight="1">
      <c r="A271" s="1"/>
      <c r="B271" s="65"/>
      <c r="C271" s="146"/>
      <c r="E271" s="181"/>
      <c r="F271" s="135"/>
      <c r="G271" s="101"/>
    </row>
    <row r="272" spans="1:7" ht="17.25" customHeight="1">
      <c r="A272" s="1"/>
      <c r="B272" s="65"/>
      <c r="C272" s="146"/>
      <c r="E272" s="181"/>
      <c r="F272" s="135"/>
      <c r="G272" s="101"/>
    </row>
    <row r="273" spans="1:7" ht="17.25" customHeight="1">
      <c r="A273" s="1"/>
      <c r="B273" s="65"/>
      <c r="C273" s="146"/>
      <c r="E273" s="181"/>
      <c r="F273" s="135"/>
      <c r="G273" s="101"/>
    </row>
    <row r="274" spans="1:7" ht="17.25" customHeight="1">
      <c r="A274" s="1"/>
      <c r="B274" s="65"/>
      <c r="C274" s="146"/>
      <c r="E274" s="181"/>
      <c r="F274" s="135"/>
      <c r="G274" s="101"/>
    </row>
    <row r="275" spans="1:7" ht="17.25" customHeight="1">
      <c r="A275" s="1"/>
      <c r="B275" s="65"/>
      <c r="C275" s="146"/>
      <c r="E275" s="181"/>
      <c r="F275" s="135"/>
      <c r="G275" s="101"/>
    </row>
    <row r="276" spans="1:7" ht="17.25" customHeight="1">
      <c r="A276" s="1"/>
      <c r="B276" s="65"/>
      <c r="C276" s="146"/>
      <c r="E276" s="181"/>
      <c r="F276" s="135"/>
      <c r="G276" s="101"/>
    </row>
    <row r="277" spans="1:7" ht="17.25" customHeight="1">
      <c r="A277" s="1"/>
      <c r="B277" s="65"/>
      <c r="C277" s="146"/>
      <c r="E277" s="181"/>
      <c r="F277" s="135"/>
      <c r="G277" s="101"/>
    </row>
    <row r="278" spans="1:7" ht="17.25" customHeight="1">
      <c r="A278" s="1"/>
      <c r="B278" s="65"/>
      <c r="C278" s="146"/>
      <c r="E278" s="181"/>
      <c r="F278" s="135"/>
      <c r="G278" s="101"/>
    </row>
    <row r="279" spans="1:7" ht="17.25" customHeight="1">
      <c r="A279" s="1"/>
      <c r="B279" s="65"/>
      <c r="C279" s="146"/>
      <c r="E279" s="181"/>
      <c r="F279" s="135"/>
      <c r="G279" s="101"/>
    </row>
    <row r="280" spans="1:7" ht="17.25" customHeight="1">
      <c r="A280" s="1"/>
      <c r="B280" s="65"/>
      <c r="C280" s="146"/>
      <c r="E280" s="181"/>
      <c r="F280" s="135"/>
      <c r="G280" s="101"/>
    </row>
    <row r="281" spans="1:7" ht="17.25" customHeight="1">
      <c r="A281" s="1"/>
      <c r="B281" s="65"/>
      <c r="C281" s="146"/>
      <c r="E281" s="181"/>
      <c r="F281" s="135"/>
      <c r="G281" s="101"/>
    </row>
    <row r="282" spans="1:7" ht="17.25" customHeight="1">
      <c r="A282" s="1"/>
      <c r="B282" s="65"/>
      <c r="C282" s="146"/>
      <c r="E282" s="181"/>
      <c r="F282" s="135"/>
      <c r="G282" s="101"/>
    </row>
    <row r="283" spans="1:7" ht="17.25" customHeight="1">
      <c r="A283" s="1"/>
      <c r="B283" s="65"/>
      <c r="C283" s="146"/>
      <c r="E283" s="181"/>
      <c r="F283" s="135"/>
      <c r="G283" s="101"/>
    </row>
    <row r="284" spans="1:7" ht="17.25" customHeight="1">
      <c r="A284" s="1"/>
      <c r="B284" s="65"/>
      <c r="C284" s="146"/>
      <c r="E284" s="181"/>
      <c r="F284" s="135"/>
      <c r="G284" s="101"/>
    </row>
    <row r="285" spans="1:7" ht="17.25" customHeight="1">
      <c r="A285" s="1"/>
      <c r="B285" s="65"/>
      <c r="C285" s="146"/>
      <c r="E285" s="181"/>
      <c r="F285" s="135"/>
      <c r="G285" s="101"/>
    </row>
    <row r="286" spans="1:7" ht="17.25" customHeight="1">
      <c r="A286" s="1"/>
      <c r="B286" s="65"/>
      <c r="C286" s="146"/>
      <c r="E286" s="181"/>
      <c r="F286" s="135"/>
      <c r="G286" s="101"/>
    </row>
    <row r="287" spans="1:7" ht="17.25" customHeight="1">
      <c r="A287" s="1"/>
      <c r="B287" s="65"/>
      <c r="C287" s="146"/>
      <c r="E287" s="181"/>
      <c r="F287" s="135"/>
      <c r="G287" s="101"/>
    </row>
    <row r="288" spans="1:7" ht="17.25" customHeight="1">
      <c r="A288" s="1"/>
      <c r="B288" s="65"/>
      <c r="C288" s="146"/>
      <c r="E288" s="181"/>
      <c r="F288" s="135"/>
      <c r="G288" s="101"/>
    </row>
    <row r="289" spans="1:7" ht="17.25" customHeight="1">
      <c r="A289" s="1"/>
      <c r="B289" s="65"/>
      <c r="C289" s="146"/>
      <c r="E289" s="181"/>
      <c r="F289" s="135"/>
      <c r="G289" s="101"/>
    </row>
    <row r="290" spans="1:7" ht="17.25" customHeight="1">
      <c r="A290" s="1"/>
      <c r="B290" s="65"/>
      <c r="C290" s="146"/>
      <c r="E290" s="181"/>
      <c r="F290" s="135"/>
      <c r="G290" s="101"/>
    </row>
    <row r="291" spans="1:7" ht="17.25" customHeight="1">
      <c r="A291" s="1"/>
      <c r="B291" s="65"/>
      <c r="C291" s="146"/>
      <c r="E291" s="181"/>
      <c r="F291" s="135"/>
      <c r="G291" s="101"/>
    </row>
    <row r="292" spans="1:7" ht="35.25" customHeight="1">
      <c r="A292" s="1"/>
      <c r="B292" s="65"/>
      <c r="C292" s="146"/>
      <c r="E292" s="181"/>
      <c r="F292" s="135"/>
      <c r="G292" s="101"/>
    </row>
    <row r="293" spans="1:7" ht="23.25" customHeight="1">
      <c r="A293" s="1"/>
      <c r="B293" s="65"/>
      <c r="C293" s="146"/>
      <c r="E293" s="181"/>
      <c r="F293" s="135"/>
      <c r="G293" s="101"/>
    </row>
    <row r="294" spans="1:7" ht="99.75" customHeight="1">
      <c r="A294" s="1"/>
      <c r="B294" s="65"/>
      <c r="C294" s="146"/>
      <c r="E294" s="181"/>
      <c r="F294" s="135"/>
      <c r="G294" s="101"/>
    </row>
    <row r="295" spans="1:7" ht="75" customHeight="1">
      <c r="A295" s="1"/>
      <c r="B295" s="65"/>
      <c r="C295" s="146"/>
      <c r="E295" s="181"/>
      <c r="F295" s="135"/>
      <c r="G295" s="101"/>
    </row>
    <row r="296" spans="1:7" ht="65.25" customHeight="1">
      <c r="A296" s="1"/>
      <c r="B296" s="65"/>
      <c r="C296" s="146"/>
      <c r="E296" s="181"/>
      <c r="F296" s="135"/>
      <c r="G296" s="101"/>
    </row>
    <row r="297" spans="1:7" ht="51" customHeight="1">
      <c r="A297" s="1"/>
      <c r="B297" s="65"/>
      <c r="C297" s="146"/>
      <c r="E297" s="181"/>
      <c r="F297" s="135"/>
      <c r="G297" s="101"/>
    </row>
    <row r="298" spans="1:7" ht="21" customHeight="1">
      <c r="A298" s="1"/>
      <c r="B298" s="65"/>
      <c r="C298" s="146"/>
      <c r="E298" s="181"/>
      <c r="F298" s="135"/>
      <c r="G298" s="101"/>
    </row>
    <row r="299" spans="1:7" ht="7.5" customHeight="1">
      <c r="A299" s="1"/>
      <c r="B299" s="65"/>
      <c r="C299" s="146"/>
      <c r="E299" s="181"/>
      <c r="F299" s="135"/>
      <c r="G299" s="101"/>
    </row>
    <row r="300" spans="3:9" ht="18.75" customHeight="1">
      <c r="C300" s="4"/>
      <c r="D300" s="5"/>
      <c r="E300"/>
      <c r="F300" s="245" t="s">
        <v>251</v>
      </c>
      <c r="G300" s="246"/>
      <c r="H300" s="102"/>
      <c r="I300" s="102"/>
    </row>
    <row r="301" spans="3:9" ht="64.5" customHeight="1">
      <c r="C301" s="4"/>
      <c r="D301" s="247" t="s">
        <v>485</v>
      </c>
      <c r="E301" s="221"/>
      <c r="F301" s="221"/>
      <c r="G301" s="221"/>
      <c r="H301" s="102"/>
      <c r="I301" s="102"/>
    </row>
    <row r="302" spans="3:9" ht="18.75" customHeight="1">
      <c r="C302" s="4"/>
      <c r="D302" s="5"/>
      <c r="F302" s="248"/>
      <c r="G302" s="248"/>
      <c r="H302" s="102"/>
      <c r="I302" s="102"/>
    </row>
    <row r="303" spans="3:9" ht="19.5" customHeight="1">
      <c r="C303" s="249" t="s">
        <v>459</v>
      </c>
      <c r="D303" s="250"/>
      <c r="E303" s="250"/>
      <c r="F303" s="250"/>
      <c r="G303" s="251"/>
      <c r="H303" s="102"/>
      <c r="I303" s="102"/>
    </row>
    <row r="304" spans="3:9" ht="18.75" customHeight="1">
      <c r="C304" s="249" t="s">
        <v>458</v>
      </c>
      <c r="D304" s="249"/>
      <c r="E304" s="249"/>
      <c r="F304" s="249"/>
      <c r="G304" s="249"/>
      <c r="H304" s="102"/>
      <c r="I304" s="102"/>
    </row>
    <row r="305" spans="3:9" ht="18.75" customHeight="1">
      <c r="C305" s="249" t="s">
        <v>486</v>
      </c>
      <c r="D305" s="249"/>
      <c r="E305" s="249"/>
      <c r="F305" s="249"/>
      <c r="G305" s="249"/>
      <c r="H305" s="102"/>
      <c r="I305" s="102"/>
    </row>
    <row r="306" spans="3:9" ht="21.75" customHeight="1">
      <c r="C306" s="254"/>
      <c r="D306" s="254"/>
      <c r="E306" s="254"/>
      <c r="F306" s="254"/>
      <c r="G306" s="254"/>
      <c r="H306" s="102"/>
      <c r="I306" s="102"/>
    </row>
    <row r="307" spans="3:9" ht="51" customHeight="1">
      <c r="C307" s="14" t="s">
        <v>32</v>
      </c>
      <c r="D307" s="18" t="s">
        <v>154</v>
      </c>
      <c r="E307" s="143" t="s">
        <v>479</v>
      </c>
      <c r="F307" s="18" t="s">
        <v>487</v>
      </c>
      <c r="G307" s="144" t="s">
        <v>350</v>
      </c>
      <c r="H307" s="102"/>
      <c r="I307" s="102"/>
    </row>
    <row r="308" spans="3:9" ht="18.75" customHeight="1">
      <c r="C308" s="105" t="s">
        <v>51</v>
      </c>
      <c r="D308" s="106"/>
      <c r="E308" s="203">
        <f>E309</f>
        <v>49195.09999999963</v>
      </c>
      <c r="F308" s="205">
        <f>F309</f>
        <v>-3547.4</v>
      </c>
      <c r="G308" s="141">
        <f>F308/E308*100</f>
        <v>-7.2108807584495755</v>
      </c>
      <c r="H308" s="102"/>
      <c r="I308" s="102"/>
    </row>
    <row r="309" spans="3:9" ht="29.25" customHeight="1">
      <c r="C309" s="19" t="s">
        <v>445</v>
      </c>
      <c r="D309" s="40" t="s">
        <v>137</v>
      </c>
      <c r="E309" s="201">
        <f>E310+E315+E325+E320</f>
        <v>49195.09999999963</v>
      </c>
      <c r="F309" s="201">
        <f>F310+F315+F325+F320</f>
        <v>-3547.4</v>
      </c>
      <c r="G309" s="145">
        <f aca="true" t="shared" si="4" ref="G309:G330">F309/E309*100</f>
        <v>-7.2108807584495755</v>
      </c>
      <c r="H309" s="102"/>
      <c r="I309" s="102"/>
    </row>
    <row r="310" spans="3:9" ht="27.75" customHeight="1">
      <c r="C310" s="7" t="s">
        <v>52</v>
      </c>
      <c r="D310" s="40" t="s">
        <v>138</v>
      </c>
      <c r="E310" s="201">
        <f>E311+E313</f>
        <v>60513.5</v>
      </c>
      <c r="F310" s="206">
        <f>F311+F313</f>
        <v>0</v>
      </c>
      <c r="G310" s="145">
        <f t="shared" si="4"/>
        <v>0</v>
      </c>
      <c r="H310" s="102"/>
      <c r="I310" s="102"/>
    </row>
    <row r="311" spans="3:9" ht="30.75" customHeight="1">
      <c r="C311" s="7" t="s">
        <v>53</v>
      </c>
      <c r="D311" s="40" t="s">
        <v>129</v>
      </c>
      <c r="E311" s="201">
        <f>E312</f>
        <v>258513.5</v>
      </c>
      <c r="F311" s="201">
        <f>F312</f>
        <v>0</v>
      </c>
      <c r="G311" s="145">
        <f t="shared" si="4"/>
        <v>0</v>
      </c>
      <c r="H311" s="102"/>
      <c r="I311" s="102"/>
    </row>
    <row r="312" spans="3:9" ht="27.75" customHeight="1">
      <c r="C312" s="7" t="s">
        <v>108</v>
      </c>
      <c r="D312" s="40" t="s">
        <v>139</v>
      </c>
      <c r="E312" s="201">
        <v>258513.5</v>
      </c>
      <c r="F312" s="201">
        <v>0</v>
      </c>
      <c r="G312" s="145">
        <f t="shared" si="4"/>
        <v>0</v>
      </c>
      <c r="H312" s="102"/>
      <c r="I312" s="102"/>
    </row>
    <row r="313" spans="3:9" ht="28.5" customHeight="1">
      <c r="C313" s="7" t="s">
        <v>109</v>
      </c>
      <c r="D313" s="40" t="s">
        <v>130</v>
      </c>
      <c r="E313" s="201">
        <f>E314</f>
        <v>-198000</v>
      </c>
      <c r="F313" s="201">
        <f>F314</f>
        <v>0</v>
      </c>
      <c r="G313" s="145">
        <f t="shared" si="4"/>
        <v>0</v>
      </c>
      <c r="H313" s="102"/>
      <c r="I313" s="102"/>
    </row>
    <row r="314" spans="3:9" ht="28.5" customHeight="1">
      <c r="C314" s="7" t="s">
        <v>110</v>
      </c>
      <c r="D314" s="40" t="s">
        <v>140</v>
      </c>
      <c r="E314" s="201">
        <v>-198000</v>
      </c>
      <c r="F314" s="201">
        <v>0</v>
      </c>
      <c r="G314" s="145">
        <f t="shared" si="4"/>
        <v>0</v>
      </c>
      <c r="H314" s="102"/>
      <c r="I314" s="102"/>
    </row>
    <row r="315" spans="3:9" ht="28.5" customHeight="1">
      <c r="C315" s="7" t="s">
        <v>453</v>
      </c>
      <c r="D315" s="40" t="s">
        <v>131</v>
      </c>
      <c r="E315" s="201">
        <f>E316+E318</f>
        <v>-14513.5</v>
      </c>
      <c r="F315" s="201">
        <f>F316+F318</f>
        <v>-3628.4</v>
      </c>
      <c r="G315" s="145">
        <f t="shared" si="4"/>
        <v>25.00017225341923</v>
      </c>
      <c r="H315" s="102"/>
      <c r="I315" s="102"/>
    </row>
    <row r="316" spans="3:9" ht="37.5" customHeight="1">
      <c r="C316" s="7" t="s">
        <v>454</v>
      </c>
      <c r="D316" s="40" t="s">
        <v>132</v>
      </c>
      <c r="E316" s="201">
        <f>E317</f>
        <v>0</v>
      </c>
      <c r="F316" s="201">
        <f>F317</f>
        <v>0</v>
      </c>
      <c r="G316" s="145">
        <v>0</v>
      </c>
      <c r="H316" s="102"/>
      <c r="I316" s="102"/>
    </row>
    <row r="317" spans="3:9" ht="38.25" customHeight="1">
      <c r="C317" s="7" t="s">
        <v>455</v>
      </c>
      <c r="D317" s="40" t="s">
        <v>141</v>
      </c>
      <c r="E317" s="201">
        <v>0</v>
      </c>
      <c r="F317" s="201">
        <v>0</v>
      </c>
      <c r="G317" s="145">
        <v>0</v>
      </c>
      <c r="H317" s="102"/>
      <c r="I317" s="102"/>
    </row>
    <row r="318" spans="3:9" ht="28.5" customHeight="1">
      <c r="C318" s="7" t="s">
        <v>456</v>
      </c>
      <c r="D318" s="40" t="s">
        <v>142</v>
      </c>
      <c r="E318" s="201">
        <f>E319</f>
        <v>-14513.5</v>
      </c>
      <c r="F318" s="201">
        <f>F319</f>
        <v>-3628.4</v>
      </c>
      <c r="G318" s="145">
        <f t="shared" si="4"/>
        <v>25.00017225341923</v>
      </c>
      <c r="H318" s="102"/>
      <c r="I318" s="102"/>
    </row>
    <row r="319" spans="3:9" ht="40.5" customHeight="1">
      <c r="C319" s="7" t="s">
        <v>457</v>
      </c>
      <c r="D319" s="40" t="s">
        <v>134</v>
      </c>
      <c r="E319" s="201">
        <v>-14513.5</v>
      </c>
      <c r="F319" s="201">
        <v>-3628.4</v>
      </c>
      <c r="G319" s="145">
        <f t="shared" si="4"/>
        <v>25.00017225341923</v>
      </c>
      <c r="H319" s="102"/>
      <c r="I319" s="102"/>
    </row>
    <row r="320" spans="3:9" ht="33" customHeight="1">
      <c r="C320" s="24" t="s">
        <v>259</v>
      </c>
      <c r="D320" s="45" t="s">
        <v>143</v>
      </c>
      <c r="E320" s="201">
        <f aca="true" t="shared" si="5" ref="E320:F323">E321</f>
        <v>0</v>
      </c>
      <c r="F320" s="201">
        <f t="shared" si="5"/>
        <v>0</v>
      </c>
      <c r="G320" s="145">
        <v>0</v>
      </c>
      <c r="H320" s="102"/>
      <c r="I320" s="102"/>
    </row>
    <row r="321" spans="3:9" ht="33.75" customHeight="1">
      <c r="C321" s="24" t="s">
        <v>260</v>
      </c>
      <c r="D321" s="45" t="s">
        <v>144</v>
      </c>
      <c r="E321" s="201">
        <f t="shared" si="5"/>
        <v>0</v>
      </c>
      <c r="F321" s="201">
        <f t="shared" si="5"/>
        <v>0</v>
      </c>
      <c r="G321" s="145">
        <v>0</v>
      </c>
      <c r="H321" s="102"/>
      <c r="I321" s="102"/>
    </row>
    <row r="322" spans="3:9" ht="39" customHeight="1">
      <c r="C322" s="24" t="s">
        <v>258</v>
      </c>
      <c r="D322" s="45" t="s">
        <v>145</v>
      </c>
      <c r="E322" s="201">
        <f t="shared" si="5"/>
        <v>0</v>
      </c>
      <c r="F322" s="201">
        <f t="shared" si="5"/>
        <v>0</v>
      </c>
      <c r="G322" s="145">
        <v>0</v>
      </c>
      <c r="H322" s="102"/>
      <c r="I322" s="102"/>
    </row>
    <row r="323" spans="3:9" ht="43.5" customHeight="1">
      <c r="C323" s="24" t="s">
        <v>257</v>
      </c>
      <c r="D323" s="45" t="s">
        <v>146</v>
      </c>
      <c r="E323" s="201">
        <f t="shared" si="5"/>
        <v>0</v>
      </c>
      <c r="F323" s="201">
        <f t="shared" si="5"/>
        <v>0</v>
      </c>
      <c r="G323" s="145">
        <v>0</v>
      </c>
      <c r="H323" s="102"/>
      <c r="I323" s="102"/>
    </row>
    <row r="324" spans="3:9" ht="35.25" customHeight="1">
      <c r="C324" s="24" t="s">
        <v>261</v>
      </c>
      <c r="D324" s="45" t="s">
        <v>147</v>
      </c>
      <c r="E324" s="201">
        <v>0</v>
      </c>
      <c r="F324" s="201">
        <v>0</v>
      </c>
      <c r="G324" s="145">
        <v>0</v>
      </c>
      <c r="H324" s="102"/>
      <c r="I324" s="102"/>
    </row>
    <row r="325" spans="3:9" ht="26.25" customHeight="1">
      <c r="C325" s="24" t="s">
        <v>46</v>
      </c>
      <c r="D325" s="46" t="s">
        <v>238</v>
      </c>
      <c r="E325" s="201">
        <f>E329+E326</f>
        <v>3195.0999999996275</v>
      </c>
      <c r="F325" s="201">
        <f>F329+F326</f>
        <v>81</v>
      </c>
      <c r="G325" s="145">
        <f t="shared" si="4"/>
        <v>2.5351319207539498</v>
      </c>
      <c r="H325" s="102"/>
      <c r="I325" s="102"/>
    </row>
    <row r="326" spans="3:9" ht="29.25" customHeight="1">
      <c r="C326" s="7" t="s">
        <v>160</v>
      </c>
      <c r="D326" s="40" t="s">
        <v>446</v>
      </c>
      <c r="E326" s="201">
        <v>-2469789.2</v>
      </c>
      <c r="F326" s="201">
        <v>-488361.6</v>
      </c>
      <c r="G326" s="145">
        <f t="shared" si="4"/>
        <v>19.77341224101231</v>
      </c>
      <c r="H326" s="102"/>
      <c r="I326" s="102"/>
    </row>
    <row r="327" spans="3:9" ht="32.25" customHeight="1" hidden="1">
      <c r="C327" s="15" t="s">
        <v>156</v>
      </c>
      <c r="D327" s="43" t="s">
        <v>157</v>
      </c>
      <c r="E327" s="201"/>
      <c r="F327" s="201"/>
      <c r="G327" s="145" t="e">
        <f t="shared" si="4"/>
        <v>#DIV/0!</v>
      </c>
      <c r="H327" s="102"/>
      <c r="I327" s="102"/>
    </row>
    <row r="328" spans="3:9" ht="17.25" customHeight="1" hidden="1">
      <c r="C328" s="15" t="s">
        <v>158</v>
      </c>
      <c r="D328" s="43" t="s">
        <v>159</v>
      </c>
      <c r="E328" s="201"/>
      <c r="F328" s="201"/>
      <c r="G328" s="145" t="e">
        <f t="shared" si="4"/>
        <v>#DIV/0!</v>
      </c>
      <c r="H328" s="102"/>
      <c r="I328" s="102"/>
    </row>
    <row r="329" spans="3:9" ht="27" customHeight="1">
      <c r="C329" s="7" t="s">
        <v>155</v>
      </c>
      <c r="D329" s="44" t="s">
        <v>447</v>
      </c>
      <c r="E329" s="201">
        <v>2472984.3</v>
      </c>
      <c r="F329" s="201">
        <v>488442.6</v>
      </c>
      <c r="G329" s="145">
        <f t="shared" si="4"/>
        <v>19.751140352973533</v>
      </c>
      <c r="H329" s="102"/>
      <c r="I329" s="102"/>
    </row>
    <row r="330" spans="3:9" ht="19.5" customHeight="1">
      <c r="C330" s="17" t="s">
        <v>184</v>
      </c>
      <c r="D330" s="47"/>
      <c r="E330" s="203">
        <f>E309</f>
        <v>49195.09999999963</v>
      </c>
      <c r="F330" s="203">
        <f>F309</f>
        <v>-3547.4</v>
      </c>
      <c r="G330" s="142">
        <f t="shared" si="4"/>
        <v>-7.2108807584495755</v>
      </c>
      <c r="H330" s="102"/>
      <c r="I330" s="102"/>
    </row>
    <row r="331" spans="3:9" ht="18.75" customHeight="1">
      <c r="C331" s="146"/>
      <c r="E331" s="181"/>
      <c r="F331" s="135"/>
      <c r="G331" s="62"/>
      <c r="H331" s="102"/>
      <c r="I331" s="102"/>
    </row>
    <row r="332" spans="3:9" ht="106.5" customHeight="1">
      <c r="C332" s="146"/>
      <c r="E332" s="181"/>
      <c r="F332" s="135"/>
      <c r="G332" s="62"/>
      <c r="H332" s="102"/>
      <c r="I332" s="102"/>
    </row>
    <row r="333" spans="7:9" ht="61.5" customHeight="1">
      <c r="G333" s="62"/>
      <c r="H333" s="102"/>
      <c r="I333" s="102"/>
    </row>
    <row r="334" spans="7:9" ht="50.25" customHeight="1">
      <c r="G334" s="62"/>
      <c r="H334" s="102"/>
      <c r="I334" s="102"/>
    </row>
    <row r="335" spans="3:9" ht="21.75" customHeight="1">
      <c r="C335" s="16"/>
      <c r="D335" s="35"/>
      <c r="E335" s="90"/>
      <c r="F335" s="91"/>
      <c r="G335" s="62"/>
      <c r="H335" s="102"/>
      <c r="I335" s="102"/>
    </row>
    <row r="336" spans="3:9" ht="7.5" customHeight="1" hidden="1">
      <c r="C336" s="16"/>
      <c r="D336" s="35"/>
      <c r="E336" s="90"/>
      <c r="F336" s="91"/>
      <c r="G336" s="62"/>
      <c r="H336" s="102"/>
      <c r="I336" s="102"/>
    </row>
    <row r="337" spans="3:9" ht="84.75" customHeight="1" hidden="1">
      <c r="C337" s="16"/>
      <c r="D337" s="35"/>
      <c r="E337" s="90"/>
      <c r="F337" s="91"/>
      <c r="G337" s="62"/>
      <c r="H337" s="102"/>
      <c r="I337" s="102"/>
    </row>
    <row r="338" spans="3:9" ht="30" customHeight="1" hidden="1">
      <c r="C338" s="16"/>
      <c r="D338" s="35"/>
      <c r="E338" s="90"/>
      <c r="F338" s="91"/>
      <c r="G338" s="62"/>
      <c r="H338" s="102"/>
      <c r="I338" s="102"/>
    </row>
    <row r="339" spans="3:9" ht="61.5" customHeight="1" hidden="1">
      <c r="C339" s="16"/>
      <c r="D339" s="35"/>
      <c r="E339" s="90"/>
      <c r="F339" s="91"/>
      <c r="G339" s="62"/>
      <c r="H339" s="102"/>
      <c r="I339" s="102"/>
    </row>
    <row r="340" spans="5:9" ht="43.5" customHeight="1" hidden="1">
      <c r="E340" s="71"/>
      <c r="F340" s="255"/>
      <c r="G340" s="255"/>
      <c r="H340" s="102"/>
      <c r="I340" s="102"/>
    </row>
    <row r="341" spans="5:9" ht="12.75" customHeight="1" hidden="1">
      <c r="E341" s="92"/>
      <c r="F341" s="256"/>
      <c r="G341" s="256"/>
      <c r="H341" s="103"/>
      <c r="I341" s="103"/>
    </row>
    <row r="342" spans="5:9" ht="12.75" customHeight="1">
      <c r="E342" s="256"/>
      <c r="F342" s="248"/>
      <c r="G342" s="248"/>
      <c r="H342" s="61"/>
      <c r="I342" s="102"/>
    </row>
    <row r="343" spans="5:9" ht="18.75" customHeight="1">
      <c r="E343"/>
      <c r="F343" s="245" t="s">
        <v>252</v>
      </c>
      <c r="G343" s="246"/>
      <c r="H343" s="102"/>
      <c r="I343" s="102"/>
    </row>
    <row r="344" spans="4:9" ht="56.25" customHeight="1">
      <c r="D344" s="247" t="s">
        <v>485</v>
      </c>
      <c r="E344" s="221"/>
      <c r="F344" s="221"/>
      <c r="G344" s="221"/>
      <c r="H344" s="102"/>
      <c r="I344" s="102"/>
    </row>
    <row r="345" spans="5:9" ht="12.75">
      <c r="E345" s="71"/>
      <c r="F345" s="65"/>
      <c r="G345" s="65"/>
      <c r="H345" s="102"/>
      <c r="I345" s="102"/>
    </row>
    <row r="346" spans="3:9" ht="21" customHeight="1">
      <c r="C346" s="252" t="s">
        <v>459</v>
      </c>
      <c r="D346" s="252"/>
      <c r="E346" s="252"/>
      <c r="F346" s="252"/>
      <c r="G346" s="252"/>
      <c r="H346" s="102"/>
      <c r="I346" s="102"/>
    </row>
    <row r="347" spans="3:9" ht="19.5" customHeight="1">
      <c r="C347" s="249" t="s">
        <v>488</v>
      </c>
      <c r="D347" s="253"/>
      <c r="E347" s="253"/>
      <c r="F347" s="253"/>
      <c r="G347" s="253"/>
      <c r="H347" s="13"/>
      <c r="I347" s="102"/>
    </row>
    <row r="348" spans="7:9" ht="19.5" customHeight="1">
      <c r="G348" s="62"/>
      <c r="H348" s="102"/>
      <c r="I348" s="102"/>
    </row>
    <row r="349" spans="3:9" ht="60" customHeight="1">
      <c r="C349" s="14" t="s">
        <v>6</v>
      </c>
      <c r="D349" s="18" t="s">
        <v>154</v>
      </c>
      <c r="E349" s="143" t="s">
        <v>479</v>
      </c>
      <c r="F349" s="18" t="s">
        <v>487</v>
      </c>
      <c r="G349" s="144" t="s">
        <v>350</v>
      </c>
      <c r="H349" s="102"/>
      <c r="I349" s="102"/>
    </row>
    <row r="350" spans="3:9" ht="16.5" customHeight="1">
      <c r="C350" s="7" t="s">
        <v>52</v>
      </c>
      <c r="D350" s="40" t="s">
        <v>124</v>
      </c>
      <c r="E350" s="197">
        <f>E351+E353</f>
        <v>60513.5</v>
      </c>
      <c r="F350" s="197">
        <f>F351+F353</f>
        <v>0</v>
      </c>
      <c r="G350" s="145">
        <f aca="true" t="shared" si="6" ref="G350:G368">F350/E350*100</f>
        <v>0</v>
      </c>
      <c r="H350" s="102"/>
      <c r="I350" s="102"/>
    </row>
    <row r="351" spans="3:9" ht="26.25">
      <c r="C351" s="7" t="s">
        <v>53</v>
      </c>
      <c r="D351" s="40" t="s">
        <v>129</v>
      </c>
      <c r="E351" s="197">
        <f>E352</f>
        <v>258513.5</v>
      </c>
      <c r="F351" s="198">
        <f>F352</f>
        <v>0</v>
      </c>
      <c r="G351" s="145">
        <f t="shared" si="6"/>
        <v>0</v>
      </c>
      <c r="H351" s="102"/>
      <c r="I351" s="102"/>
    </row>
    <row r="352" spans="3:9" ht="26.25">
      <c r="C352" s="7" t="s">
        <v>108</v>
      </c>
      <c r="D352" s="40" t="s">
        <v>448</v>
      </c>
      <c r="E352" s="197">
        <v>258513.5</v>
      </c>
      <c r="F352" s="198">
        <v>0</v>
      </c>
      <c r="G352" s="145">
        <f t="shared" si="6"/>
        <v>0</v>
      </c>
      <c r="H352" s="102"/>
      <c r="I352" s="102"/>
    </row>
    <row r="353" spans="3:9" ht="26.25">
      <c r="C353" s="7" t="s">
        <v>109</v>
      </c>
      <c r="D353" s="40" t="s">
        <v>130</v>
      </c>
      <c r="E353" s="197">
        <f>E354</f>
        <v>-198000</v>
      </c>
      <c r="F353" s="198">
        <f>F354</f>
        <v>0</v>
      </c>
      <c r="G353" s="145">
        <f t="shared" si="6"/>
        <v>0</v>
      </c>
      <c r="H353" s="102"/>
      <c r="I353" s="102"/>
    </row>
    <row r="354" spans="3:9" ht="24.75" customHeight="1">
      <c r="C354" s="7" t="s">
        <v>110</v>
      </c>
      <c r="D354" s="40" t="s">
        <v>449</v>
      </c>
      <c r="E354" s="197">
        <v>-198000</v>
      </c>
      <c r="F354" s="198">
        <v>0</v>
      </c>
      <c r="G354" s="145">
        <f t="shared" si="6"/>
        <v>0</v>
      </c>
      <c r="H354" s="102"/>
      <c r="I354" s="102"/>
    </row>
    <row r="355" spans="3:9" ht="26.25">
      <c r="C355" s="7" t="s">
        <v>453</v>
      </c>
      <c r="D355" s="40" t="s">
        <v>131</v>
      </c>
      <c r="E355" s="199">
        <f>E356+E358</f>
        <v>-14513.5</v>
      </c>
      <c r="F355" s="200">
        <f>F356+F358</f>
        <v>-3628.4</v>
      </c>
      <c r="G355" s="145">
        <f t="shared" si="6"/>
        <v>25.00017225341923</v>
      </c>
      <c r="H355" s="102"/>
      <c r="I355" s="102"/>
    </row>
    <row r="356" spans="3:9" ht="26.25">
      <c r="C356" s="7" t="s">
        <v>454</v>
      </c>
      <c r="D356" s="40" t="s">
        <v>132</v>
      </c>
      <c r="E356" s="199">
        <f>E357</f>
        <v>0</v>
      </c>
      <c r="F356" s="200">
        <f>F357</f>
        <v>0</v>
      </c>
      <c r="G356" s="145">
        <v>0</v>
      </c>
      <c r="H356" s="102"/>
      <c r="I356" s="102"/>
    </row>
    <row r="357" spans="3:9" ht="26.25">
      <c r="C357" s="7" t="s">
        <v>455</v>
      </c>
      <c r="D357" s="40" t="s">
        <v>450</v>
      </c>
      <c r="E357" s="199">
        <v>0</v>
      </c>
      <c r="F357" s="198">
        <v>0</v>
      </c>
      <c r="G357" s="145">
        <v>0</v>
      </c>
      <c r="H357" s="102"/>
      <c r="I357" s="102"/>
    </row>
    <row r="358" spans="3:9" ht="30.75" customHeight="1">
      <c r="C358" s="7" t="s">
        <v>456</v>
      </c>
      <c r="D358" s="40" t="s">
        <v>133</v>
      </c>
      <c r="E358" s="197">
        <f>E359</f>
        <v>-14513.5</v>
      </c>
      <c r="F358" s="198">
        <f>F359</f>
        <v>-3628.4</v>
      </c>
      <c r="G358" s="145">
        <f t="shared" si="6"/>
        <v>25.00017225341923</v>
      </c>
      <c r="H358" s="102"/>
      <c r="I358" s="102"/>
    </row>
    <row r="359" spans="3:9" ht="39">
      <c r="C359" s="7" t="s">
        <v>457</v>
      </c>
      <c r="D359" s="40" t="s">
        <v>451</v>
      </c>
      <c r="E359" s="197">
        <v>-14513.5</v>
      </c>
      <c r="F359" s="198">
        <v>-3628.4</v>
      </c>
      <c r="G359" s="145">
        <f t="shared" si="6"/>
        <v>25.00017225341923</v>
      </c>
      <c r="H359" s="102"/>
      <c r="I359" s="102"/>
    </row>
    <row r="360" spans="3:9" ht="18" customHeight="1">
      <c r="C360" s="25" t="s">
        <v>259</v>
      </c>
      <c r="D360" s="41" t="s">
        <v>128</v>
      </c>
      <c r="E360" s="201">
        <f aca="true" t="shared" si="7" ref="E360:F363">E361</f>
        <v>0</v>
      </c>
      <c r="F360" s="201">
        <f t="shared" si="7"/>
        <v>0</v>
      </c>
      <c r="G360" s="145">
        <v>0</v>
      </c>
      <c r="H360" s="102"/>
      <c r="I360" s="102"/>
    </row>
    <row r="361" spans="3:9" ht="17.25" customHeight="1">
      <c r="C361" s="25" t="s">
        <v>260</v>
      </c>
      <c r="D361" s="41" t="s">
        <v>127</v>
      </c>
      <c r="E361" s="201">
        <f t="shared" si="7"/>
        <v>0</v>
      </c>
      <c r="F361" s="201">
        <f t="shared" si="7"/>
        <v>0</v>
      </c>
      <c r="G361" s="145">
        <v>0</v>
      </c>
      <c r="H361" s="102"/>
      <c r="I361" s="102"/>
    </row>
    <row r="362" spans="3:9" ht="52.5">
      <c r="C362" s="25" t="s">
        <v>258</v>
      </c>
      <c r="D362" s="41" t="s">
        <v>126</v>
      </c>
      <c r="E362" s="201">
        <f t="shared" si="7"/>
        <v>0</v>
      </c>
      <c r="F362" s="201">
        <f t="shared" si="7"/>
        <v>0</v>
      </c>
      <c r="G362" s="145">
        <v>0</v>
      </c>
      <c r="H362" s="102"/>
      <c r="I362" s="102"/>
    </row>
    <row r="363" spans="3:9" ht="52.5">
      <c r="C363" s="25" t="s">
        <v>257</v>
      </c>
      <c r="D363" s="41" t="s">
        <v>125</v>
      </c>
      <c r="E363" s="201">
        <f t="shared" si="7"/>
        <v>0</v>
      </c>
      <c r="F363" s="201">
        <f t="shared" si="7"/>
        <v>0</v>
      </c>
      <c r="G363" s="145">
        <v>0</v>
      </c>
      <c r="H363" s="102"/>
      <c r="I363" s="102"/>
    </row>
    <row r="364" spans="3:9" ht="26.25">
      <c r="C364" s="25" t="s">
        <v>261</v>
      </c>
      <c r="D364" s="41" t="s">
        <v>452</v>
      </c>
      <c r="E364" s="201">
        <v>0</v>
      </c>
      <c r="F364" s="201">
        <v>0</v>
      </c>
      <c r="G364" s="145">
        <v>0</v>
      </c>
      <c r="H364" s="102"/>
      <c r="I364" s="102"/>
    </row>
    <row r="365" spans="3:9" ht="18.75" customHeight="1">
      <c r="C365" s="25" t="s">
        <v>237</v>
      </c>
      <c r="D365" s="42" t="s">
        <v>238</v>
      </c>
      <c r="E365" s="197">
        <f>E367+E366</f>
        <v>3195.0999999996275</v>
      </c>
      <c r="F365" s="202">
        <f>F367+F366</f>
        <v>81</v>
      </c>
      <c r="G365" s="145">
        <f t="shared" si="6"/>
        <v>2.5351319207539498</v>
      </c>
      <c r="H365" s="102"/>
      <c r="I365" s="102"/>
    </row>
    <row r="366" spans="3:9" ht="25.5" customHeight="1">
      <c r="C366" s="7" t="s">
        <v>160</v>
      </c>
      <c r="D366" s="40" t="s">
        <v>136</v>
      </c>
      <c r="E366" s="201">
        <v>-2469789.2</v>
      </c>
      <c r="F366" s="201">
        <v>-488361.6</v>
      </c>
      <c r="G366" s="145">
        <f t="shared" si="6"/>
        <v>19.77341224101231</v>
      </c>
      <c r="H366" s="102"/>
      <c r="I366" s="102"/>
    </row>
    <row r="367" spans="3:9" ht="17.25" customHeight="1">
      <c r="C367" s="7" t="s">
        <v>155</v>
      </c>
      <c r="D367" s="44" t="s">
        <v>135</v>
      </c>
      <c r="E367" s="201">
        <v>2472984.3</v>
      </c>
      <c r="F367" s="201">
        <v>488442.6</v>
      </c>
      <c r="G367" s="145">
        <f t="shared" si="6"/>
        <v>19.751140352973533</v>
      </c>
      <c r="H367" s="102"/>
      <c r="I367" s="102"/>
    </row>
    <row r="368" spans="3:9" ht="24" customHeight="1">
      <c r="C368" s="17" t="s">
        <v>184</v>
      </c>
      <c r="D368" s="93"/>
      <c r="E368" s="203">
        <f>E350+E355+E365+E360</f>
        <v>49195.09999999963</v>
      </c>
      <c r="F368" s="204">
        <f>F350+F355+F365+F360</f>
        <v>-3547.4</v>
      </c>
      <c r="G368" s="142">
        <f t="shared" si="6"/>
        <v>-7.2108807584495755</v>
      </c>
      <c r="H368" s="102"/>
      <c r="I368" s="102"/>
    </row>
    <row r="369" spans="7:9" ht="12.75">
      <c r="G369" s="62"/>
      <c r="H369" s="102"/>
      <c r="I369" s="102"/>
    </row>
    <row r="370" spans="7:9" ht="12.75">
      <c r="G370" s="62"/>
      <c r="H370" s="102"/>
      <c r="I370" s="102"/>
    </row>
    <row r="371" spans="7:9" ht="12.75">
      <c r="G371" s="62"/>
      <c r="H371" s="102"/>
      <c r="I371" s="102"/>
    </row>
    <row r="372" spans="3:9" ht="13.5">
      <c r="C372" s="20"/>
      <c r="G372" s="62"/>
      <c r="H372" s="102"/>
      <c r="I372" s="102"/>
    </row>
    <row r="373" spans="3:9" ht="12.75">
      <c r="C373" s="146"/>
      <c r="E373" s="181"/>
      <c r="F373" s="135"/>
      <c r="G373" s="62"/>
      <c r="H373" s="102"/>
      <c r="I373" s="102"/>
    </row>
    <row r="374" spans="7:9" ht="12.75">
      <c r="G374" s="62"/>
      <c r="H374" s="102"/>
      <c r="I374" s="102"/>
    </row>
    <row r="375" spans="7:9" ht="12.75">
      <c r="G375" s="62"/>
      <c r="H375" s="102"/>
      <c r="I375" s="102"/>
    </row>
    <row r="376" spans="7:9" ht="12.75">
      <c r="G376" s="62"/>
      <c r="H376" s="102"/>
      <c r="I376" s="102"/>
    </row>
    <row r="377" spans="7:9" ht="12.75">
      <c r="G377" s="62"/>
      <c r="H377" s="102"/>
      <c r="I377" s="102"/>
    </row>
    <row r="378" spans="7:9" ht="12.75">
      <c r="G378" s="62"/>
      <c r="H378" s="102"/>
      <c r="I378" s="102"/>
    </row>
    <row r="379" spans="7:9" ht="12.75">
      <c r="G379" s="62"/>
      <c r="H379" s="102"/>
      <c r="I379" s="102"/>
    </row>
    <row r="380" spans="7:9" ht="12.75">
      <c r="G380" s="62"/>
      <c r="H380" s="102"/>
      <c r="I380" s="102"/>
    </row>
    <row r="381" spans="7:9" ht="12.75">
      <c r="G381" s="62"/>
      <c r="H381" s="102"/>
      <c r="I381" s="102"/>
    </row>
    <row r="382" spans="7:9" ht="12.75">
      <c r="G382" s="62"/>
      <c r="H382" s="102"/>
      <c r="I382" s="102"/>
    </row>
    <row r="383" spans="7:9" ht="12.75">
      <c r="G383" s="62"/>
      <c r="H383" s="102"/>
      <c r="I383" s="102"/>
    </row>
    <row r="384" spans="7:9" ht="12.75">
      <c r="G384" s="62"/>
      <c r="H384" s="102"/>
      <c r="I384" s="102"/>
    </row>
    <row r="385" spans="7:9" ht="12.75">
      <c r="G385" s="62"/>
      <c r="H385" s="102"/>
      <c r="I385" s="102"/>
    </row>
    <row r="386" spans="7:9" ht="12.75">
      <c r="G386" s="62"/>
      <c r="H386" s="102"/>
      <c r="I386" s="102"/>
    </row>
    <row r="387" spans="7:9" ht="12.75">
      <c r="G387" s="62"/>
      <c r="H387" s="102"/>
      <c r="I387" s="102"/>
    </row>
    <row r="388" spans="7:9" ht="12.75">
      <c r="G388" s="62"/>
      <c r="H388" s="102"/>
      <c r="I388" s="102"/>
    </row>
    <row r="389" spans="7:9" ht="12.75">
      <c r="G389" s="62"/>
      <c r="H389" s="102"/>
      <c r="I389" s="102"/>
    </row>
    <row r="390" spans="7:9" ht="12.75">
      <c r="G390" s="62"/>
      <c r="H390" s="102"/>
      <c r="I390" s="102"/>
    </row>
    <row r="391" spans="7:9" ht="12.75">
      <c r="G391" s="62"/>
      <c r="H391" s="102"/>
      <c r="I391" s="102"/>
    </row>
    <row r="392" spans="7:9" ht="12.75">
      <c r="G392" s="62"/>
      <c r="H392" s="102"/>
      <c r="I392" s="102"/>
    </row>
    <row r="393" spans="7:10" ht="12.75">
      <c r="G393" s="62"/>
      <c r="H393" s="102"/>
      <c r="I393" s="102"/>
      <c r="J393" s="102"/>
    </row>
    <row r="394" spans="7:10" ht="12.75">
      <c r="G394" s="62"/>
      <c r="H394" s="102"/>
      <c r="I394" s="102"/>
      <c r="J394" s="102"/>
    </row>
    <row r="395" spans="7:10" ht="12.75">
      <c r="G395" s="62"/>
      <c r="H395" s="102"/>
      <c r="I395" s="102"/>
      <c r="J395" s="102"/>
    </row>
    <row r="396" spans="7:10" ht="12.75">
      <c r="G396" s="62"/>
      <c r="H396" s="102"/>
      <c r="I396" s="102"/>
      <c r="J396" s="102"/>
    </row>
    <row r="397" spans="7:11" ht="12.75">
      <c r="G397" s="62"/>
      <c r="H397" s="102"/>
      <c r="I397" s="102"/>
      <c r="J397" s="102"/>
      <c r="K397" s="102"/>
    </row>
    <row r="398" spans="7:11" ht="12.75">
      <c r="G398" s="62"/>
      <c r="H398" s="102"/>
      <c r="I398" s="102"/>
      <c r="J398" s="102"/>
      <c r="K398" s="102"/>
    </row>
    <row r="399" spans="7:11" ht="12.75">
      <c r="G399" s="62"/>
      <c r="H399" s="102"/>
      <c r="I399" s="102"/>
      <c r="J399" s="102"/>
      <c r="K399" s="102"/>
    </row>
    <row r="400" spans="7:11" ht="12.75">
      <c r="G400" s="62"/>
      <c r="H400" s="102"/>
      <c r="I400" s="102"/>
      <c r="J400" s="102"/>
      <c r="K400" s="102"/>
    </row>
    <row r="401" spans="7:11" ht="12.75">
      <c r="G401" s="62"/>
      <c r="H401" s="102"/>
      <c r="I401" s="102"/>
      <c r="J401" s="102"/>
      <c r="K401" s="102"/>
    </row>
    <row r="402" spans="7:11" ht="12.75">
      <c r="G402" s="62"/>
      <c r="H402" s="102"/>
      <c r="I402" s="102"/>
      <c r="J402" s="102"/>
      <c r="K402" s="102"/>
    </row>
    <row r="403" spans="7:11" ht="12.75">
      <c r="G403" s="62"/>
      <c r="H403" s="102"/>
      <c r="I403" s="102"/>
      <c r="J403" s="102"/>
      <c r="K403" s="102"/>
    </row>
    <row r="404" spans="7:11" ht="12.75">
      <c r="G404" s="62"/>
      <c r="H404" s="102"/>
      <c r="I404" s="102"/>
      <c r="J404" s="102"/>
      <c r="K404" s="102"/>
    </row>
    <row r="405" spans="7:11" ht="12.75">
      <c r="G405" s="62"/>
      <c r="H405" s="102"/>
      <c r="I405" s="102"/>
      <c r="J405" s="102"/>
      <c r="K405" s="102"/>
    </row>
    <row r="406" spans="7:11" ht="12.75">
      <c r="G406" s="62"/>
      <c r="H406" s="102"/>
      <c r="I406" s="102"/>
      <c r="J406" s="102"/>
      <c r="K406" s="102"/>
    </row>
    <row r="407" spans="7:11" ht="12.75">
      <c r="G407" s="62"/>
      <c r="H407" s="102"/>
      <c r="I407" s="102"/>
      <c r="J407" s="102"/>
      <c r="K407" s="102"/>
    </row>
    <row r="408" spans="7:11" ht="12.75">
      <c r="G408" s="62"/>
      <c r="H408" s="102"/>
      <c r="I408" s="102"/>
      <c r="J408" s="102"/>
      <c r="K408" s="102"/>
    </row>
    <row r="409" spans="7:11" ht="12.75">
      <c r="G409" s="62"/>
      <c r="H409" s="102"/>
      <c r="I409" s="102"/>
      <c r="J409" s="102"/>
      <c r="K409" s="102"/>
    </row>
    <row r="410" spans="7:11" ht="12.75">
      <c r="G410" s="62"/>
      <c r="H410" s="102"/>
      <c r="I410" s="102"/>
      <c r="J410" s="102"/>
      <c r="K410" s="102"/>
    </row>
    <row r="411" spans="7:11" ht="12.75">
      <c r="G411" s="62"/>
      <c r="H411" s="102"/>
      <c r="I411" s="102"/>
      <c r="J411" s="102"/>
      <c r="K411" s="102"/>
    </row>
    <row r="412" spans="7:11" ht="12.75">
      <c r="G412" s="62"/>
      <c r="H412" s="102"/>
      <c r="I412" s="102"/>
      <c r="J412" s="102"/>
      <c r="K412" s="102"/>
    </row>
    <row r="413" spans="7:11" ht="12.75">
      <c r="G413" s="62"/>
      <c r="H413" s="102"/>
      <c r="I413" s="102"/>
      <c r="J413" s="102"/>
      <c r="K413" s="102"/>
    </row>
    <row r="414" spans="7:11" ht="12.75">
      <c r="G414" s="62"/>
      <c r="H414" s="102"/>
      <c r="I414" s="102"/>
      <c r="J414" s="102"/>
      <c r="K414" s="102"/>
    </row>
    <row r="415" spans="7:11" ht="12.75">
      <c r="G415" s="62"/>
      <c r="H415" s="102"/>
      <c r="I415" s="102"/>
      <c r="J415" s="102"/>
      <c r="K415" s="102"/>
    </row>
    <row r="416" spans="7:11" ht="12.75">
      <c r="G416" s="62"/>
      <c r="H416" s="102"/>
      <c r="I416" s="102"/>
      <c r="J416" s="102"/>
      <c r="K416" s="102"/>
    </row>
    <row r="417" spans="7:11" ht="12.75">
      <c r="G417" s="62"/>
      <c r="H417" s="102"/>
      <c r="I417" s="102"/>
      <c r="J417" s="102"/>
      <c r="K417" s="102"/>
    </row>
    <row r="418" spans="7:11" ht="12.75">
      <c r="G418" s="62"/>
      <c r="H418" s="102"/>
      <c r="I418" s="102"/>
      <c r="J418" s="102"/>
      <c r="K418" s="102"/>
    </row>
    <row r="419" spans="7:11" ht="12.75">
      <c r="G419" s="62"/>
      <c r="H419" s="102"/>
      <c r="I419" s="102"/>
      <c r="J419" s="102"/>
      <c r="K419" s="102"/>
    </row>
    <row r="420" spans="7:11" ht="12.75">
      <c r="G420" s="62"/>
      <c r="H420" s="102"/>
      <c r="I420" s="102"/>
      <c r="J420" s="102"/>
      <c r="K420" s="102"/>
    </row>
    <row r="421" spans="7:11" ht="12.75">
      <c r="G421" s="62"/>
      <c r="H421" s="102"/>
      <c r="I421" s="102"/>
      <c r="J421" s="102"/>
      <c r="K421" s="102"/>
    </row>
    <row r="422" spans="7:11" ht="12.75">
      <c r="G422" s="62"/>
      <c r="H422" s="102"/>
      <c r="I422" s="102"/>
      <c r="J422" s="102"/>
      <c r="K422" s="102"/>
    </row>
    <row r="423" spans="7:11" ht="12.75">
      <c r="G423" s="62"/>
      <c r="H423" s="102"/>
      <c r="I423" s="102"/>
      <c r="J423" s="102"/>
      <c r="K423" s="102"/>
    </row>
    <row r="424" spans="7:11" ht="12.75">
      <c r="G424" s="62"/>
      <c r="H424" s="102"/>
      <c r="I424" s="102"/>
      <c r="J424" s="102"/>
      <c r="K424" s="102"/>
    </row>
    <row r="425" spans="7:11" ht="12.75">
      <c r="G425" s="62"/>
      <c r="H425" s="102"/>
      <c r="I425" s="102"/>
      <c r="J425" s="102"/>
      <c r="K425" s="102"/>
    </row>
    <row r="426" spans="7:11" ht="12.75">
      <c r="G426" s="62"/>
      <c r="H426" s="102"/>
      <c r="I426" s="102"/>
      <c r="J426" s="102"/>
      <c r="K426" s="102"/>
    </row>
    <row r="427" spans="7:11" ht="12.75">
      <c r="G427" s="62"/>
      <c r="H427" s="102"/>
      <c r="I427" s="102"/>
      <c r="J427" s="102"/>
      <c r="K427" s="102"/>
    </row>
    <row r="428" spans="7:11" ht="12.75">
      <c r="G428" s="62"/>
      <c r="H428" s="102"/>
      <c r="I428" s="102"/>
      <c r="J428" s="102"/>
      <c r="K428" s="102"/>
    </row>
    <row r="429" spans="7:11" ht="12.75">
      <c r="G429" s="62"/>
      <c r="H429" s="102"/>
      <c r="I429" s="102"/>
      <c r="J429" s="102"/>
      <c r="K429" s="102"/>
    </row>
    <row r="430" spans="7:11" ht="12.75">
      <c r="G430" s="62"/>
      <c r="H430" s="102"/>
      <c r="I430" s="102"/>
      <c r="J430" s="102"/>
      <c r="K430" s="102"/>
    </row>
    <row r="431" spans="7:11" ht="12.75">
      <c r="G431" s="62"/>
      <c r="H431" s="102"/>
      <c r="I431" s="102"/>
      <c r="J431" s="102"/>
      <c r="K431" s="102"/>
    </row>
    <row r="432" spans="7:11" ht="12.75">
      <c r="G432" s="62"/>
      <c r="H432" s="102"/>
      <c r="I432" s="102"/>
      <c r="J432" s="102"/>
      <c r="K432" s="102"/>
    </row>
    <row r="433" spans="7:11" ht="12.75">
      <c r="G433" s="62"/>
      <c r="H433" s="102"/>
      <c r="I433" s="102"/>
      <c r="J433" s="102"/>
      <c r="K433" s="102"/>
    </row>
    <row r="434" spans="7:11" ht="12.75">
      <c r="G434" s="62"/>
      <c r="H434" s="102"/>
      <c r="I434" s="102"/>
      <c r="J434" s="102"/>
      <c r="K434" s="102"/>
    </row>
    <row r="435" spans="7:11" ht="12.75">
      <c r="G435" s="62"/>
      <c r="H435" s="102"/>
      <c r="I435" s="102"/>
      <c r="J435" s="102"/>
      <c r="K435" s="102"/>
    </row>
    <row r="436" spans="7:11" ht="12.75">
      <c r="G436" s="62"/>
      <c r="H436" s="102"/>
      <c r="I436" s="102"/>
      <c r="J436" s="102"/>
      <c r="K436" s="102"/>
    </row>
    <row r="437" spans="7:11" ht="12.75">
      <c r="G437" s="62"/>
      <c r="H437" s="102"/>
      <c r="I437" s="102"/>
      <c r="J437" s="102"/>
      <c r="K437" s="102"/>
    </row>
    <row r="438" spans="7:11" ht="12.75">
      <c r="G438" s="62"/>
      <c r="H438" s="102"/>
      <c r="I438" s="102"/>
      <c r="J438" s="102"/>
      <c r="K438" s="102"/>
    </row>
    <row r="439" spans="7:11" ht="12.75">
      <c r="G439" s="62"/>
      <c r="H439" s="102"/>
      <c r="I439" s="102"/>
      <c r="J439" s="102"/>
      <c r="K439" s="102"/>
    </row>
    <row r="440" spans="7:11" ht="12.75">
      <c r="G440" s="62"/>
      <c r="H440" s="102"/>
      <c r="I440" s="102"/>
      <c r="J440" s="102"/>
      <c r="K440" s="102"/>
    </row>
    <row r="441" spans="7:11" ht="12.75">
      <c r="G441" s="62"/>
      <c r="H441" s="102"/>
      <c r="I441" s="102"/>
      <c r="J441" s="102"/>
      <c r="K441" s="102"/>
    </row>
    <row r="442" spans="7:11" ht="12.75">
      <c r="G442" s="62"/>
      <c r="H442" s="102"/>
      <c r="I442" s="102"/>
      <c r="J442" s="102"/>
      <c r="K442" s="102"/>
    </row>
    <row r="443" spans="7:11" ht="12.75">
      <c r="G443" s="62"/>
      <c r="H443" s="102"/>
      <c r="I443" s="102"/>
      <c r="J443" s="102"/>
      <c r="K443" s="102"/>
    </row>
    <row r="444" spans="7:11" ht="12.75">
      <c r="G444" s="62"/>
      <c r="H444" s="102"/>
      <c r="I444" s="102"/>
      <c r="J444" s="102"/>
      <c r="K444" s="102"/>
    </row>
    <row r="445" spans="7:11" ht="12.75">
      <c r="G445" s="62"/>
      <c r="H445" s="102"/>
      <c r="I445" s="102"/>
      <c r="J445" s="102"/>
      <c r="K445" s="102"/>
    </row>
    <row r="446" spans="7:11" ht="12.75">
      <c r="G446" s="62"/>
      <c r="H446" s="102"/>
      <c r="I446" s="102"/>
      <c r="J446" s="102"/>
      <c r="K446" s="102"/>
    </row>
    <row r="447" spans="7:11" ht="12.75">
      <c r="G447" s="62"/>
      <c r="H447" s="102"/>
      <c r="I447" s="102"/>
      <c r="J447" s="102"/>
      <c r="K447" s="102"/>
    </row>
    <row r="448" spans="7:11" ht="12.75">
      <c r="G448" s="62"/>
      <c r="H448" s="102"/>
      <c r="I448" s="102"/>
      <c r="J448" s="102"/>
      <c r="K448" s="102"/>
    </row>
    <row r="449" spans="7:11" ht="12.75">
      <c r="G449" s="62"/>
      <c r="H449" s="102"/>
      <c r="I449" s="102"/>
      <c r="J449" s="102"/>
      <c r="K449" s="102"/>
    </row>
    <row r="450" spans="7:11" ht="12.75">
      <c r="G450" s="62"/>
      <c r="H450" s="102"/>
      <c r="I450" s="102"/>
      <c r="J450" s="102"/>
      <c r="K450" s="102"/>
    </row>
    <row r="451" spans="7:11" ht="12.75">
      <c r="G451" s="62"/>
      <c r="H451" s="102"/>
      <c r="I451" s="102"/>
      <c r="J451" s="102"/>
      <c r="K451" s="102"/>
    </row>
    <row r="452" spans="7:11" ht="12.75">
      <c r="G452" s="62"/>
      <c r="H452" s="102"/>
      <c r="I452" s="102"/>
      <c r="J452" s="102"/>
      <c r="K452" s="102"/>
    </row>
    <row r="453" spans="7:11" ht="12.75">
      <c r="G453" s="62"/>
      <c r="H453" s="102"/>
      <c r="I453" s="102"/>
      <c r="J453" s="102"/>
      <c r="K453" s="102"/>
    </row>
    <row r="454" spans="7:11" ht="12.75">
      <c r="G454" s="62"/>
      <c r="H454" s="102"/>
      <c r="I454" s="102"/>
      <c r="J454" s="102"/>
      <c r="K454" s="102"/>
    </row>
    <row r="455" spans="7:11" ht="12.75">
      <c r="G455" s="62"/>
      <c r="H455" s="102"/>
      <c r="I455" s="102"/>
      <c r="J455" s="102"/>
      <c r="K455" s="102"/>
    </row>
    <row r="456" spans="7:11" ht="12.75">
      <c r="G456" s="62"/>
      <c r="H456" s="102"/>
      <c r="I456" s="102"/>
      <c r="J456" s="102"/>
      <c r="K456" s="102"/>
    </row>
    <row r="457" spans="7:11" ht="12.75">
      <c r="G457" s="62"/>
      <c r="H457" s="102"/>
      <c r="I457" s="102"/>
      <c r="J457" s="102"/>
      <c r="K457" s="102"/>
    </row>
    <row r="458" spans="7:11" ht="12.75">
      <c r="G458" s="62"/>
      <c r="H458" s="102"/>
      <c r="I458" s="102"/>
      <c r="J458" s="102"/>
      <c r="K458" s="102"/>
    </row>
    <row r="459" spans="7:11" ht="12.75">
      <c r="G459" s="62"/>
      <c r="H459" s="102"/>
      <c r="I459" s="102"/>
      <c r="J459" s="102"/>
      <c r="K459" s="102"/>
    </row>
    <row r="460" spans="7:11" ht="12.75">
      <c r="G460" s="62"/>
      <c r="H460" s="102"/>
      <c r="I460" s="102"/>
      <c r="J460" s="102"/>
      <c r="K460" s="102"/>
    </row>
    <row r="461" spans="7:11" ht="12.75">
      <c r="G461" s="62"/>
      <c r="H461" s="102"/>
      <c r="I461" s="102"/>
      <c r="J461" s="102"/>
      <c r="K461" s="102"/>
    </row>
    <row r="462" spans="7:11" ht="12.75">
      <c r="G462" s="62"/>
      <c r="H462" s="102"/>
      <c r="I462" s="102"/>
      <c r="J462" s="102"/>
      <c r="K462" s="102"/>
    </row>
    <row r="463" spans="7:11" ht="12.75">
      <c r="G463" s="62"/>
      <c r="H463" s="102"/>
      <c r="I463" s="102"/>
      <c r="J463" s="102"/>
      <c r="K463" s="102"/>
    </row>
    <row r="464" spans="7:11" ht="12.75">
      <c r="G464" s="62"/>
      <c r="H464" s="102"/>
      <c r="I464" s="102"/>
      <c r="J464" s="102"/>
      <c r="K464" s="102"/>
    </row>
    <row r="465" spans="7:11" ht="12.75">
      <c r="G465" s="62"/>
      <c r="H465" s="102"/>
      <c r="I465" s="102"/>
      <c r="J465" s="102"/>
      <c r="K465" s="102"/>
    </row>
    <row r="466" spans="7:11" ht="12.75">
      <c r="G466" s="62"/>
      <c r="H466" s="102"/>
      <c r="I466" s="102"/>
      <c r="J466" s="102"/>
      <c r="K466" s="102"/>
    </row>
    <row r="467" spans="7:11" ht="12.75">
      <c r="G467" s="62"/>
      <c r="H467" s="102"/>
      <c r="I467" s="102"/>
      <c r="J467" s="102"/>
      <c r="K467" s="102"/>
    </row>
    <row r="468" spans="7:11" ht="12.75">
      <c r="G468" s="62"/>
      <c r="H468" s="102"/>
      <c r="I468" s="102"/>
      <c r="J468" s="102"/>
      <c r="K468" s="102"/>
    </row>
    <row r="469" spans="7:11" ht="12.75">
      <c r="G469" s="62"/>
      <c r="H469" s="102"/>
      <c r="I469" s="102"/>
      <c r="J469" s="102"/>
      <c r="K469" s="102"/>
    </row>
    <row r="470" spans="7:11" ht="12.75">
      <c r="G470" s="62"/>
      <c r="H470" s="102"/>
      <c r="I470" s="102"/>
      <c r="J470" s="102"/>
      <c r="K470" s="102"/>
    </row>
    <row r="471" spans="7:11" ht="12.75">
      <c r="G471" s="62"/>
      <c r="H471" s="102"/>
      <c r="I471" s="102"/>
      <c r="J471" s="102"/>
      <c r="K471" s="102"/>
    </row>
    <row r="472" spans="7:11" ht="12.75">
      <c r="G472" s="62"/>
      <c r="H472" s="102"/>
      <c r="I472" s="102"/>
      <c r="J472" s="102"/>
      <c r="K472" s="102"/>
    </row>
    <row r="473" spans="7:11" ht="12.75">
      <c r="G473" s="62"/>
      <c r="H473" s="102"/>
      <c r="I473" s="102"/>
      <c r="J473" s="102"/>
      <c r="K473" s="102"/>
    </row>
    <row r="474" spans="7:11" ht="12.75">
      <c r="G474" s="62"/>
      <c r="H474" s="102"/>
      <c r="I474" s="102"/>
      <c r="J474" s="102"/>
      <c r="K474" s="102"/>
    </row>
    <row r="475" spans="7:11" ht="12.75">
      <c r="G475" s="62"/>
      <c r="H475" s="102"/>
      <c r="I475" s="102"/>
      <c r="J475" s="102"/>
      <c r="K475" s="102"/>
    </row>
    <row r="476" spans="7:11" ht="12.75">
      <c r="G476" s="62"/>
      <c r="H476" s="102"/>
      <c r="I476" s="102"/>
      <c r="J476" s="102"/>
      <c r="K476" s="102"/>
    </row>
    <row r="477" spans="7:11" ht="12.75">
      <c r="G477" s="62"/>
      <c r="H477" s="102"/>
      <c r="I477" s="102"/>
      <c r="J477" s="102"/>
      <c r="K477" s="102"/>
    </row>
    <row r="478" spans="7:11" ht="12.75">
      <c r="G478" s="62"/>
      <c r="H478" s="102"/>
      <c r="I478" s="102"/>
      <c r="J478" s="102"/>
      <c r="K478" s="102"/>
    </row>
    <row r="479" spans="7:11" ht="12.75">
      <c r="G479" s="62"/>
      <c r="H479" s="102"/>
      <c r="I479" s="102"/>
      <c r="J479" s="102"/>
      <c r="K479" s="102"/>
    </row>
    <row r="480" spans="7:11" ht="12.75">
      <c r="G480" s="62"/>
      <c r="H480" s="102"/>
      <c r="I480" s="102"/>
      <c r="J480" s="102"/>
      <c r="K480" s="102"/>
    </row>
    <row r="481" spans="7:11" ht="12.75">
      <c r="G481" s="62"/>
      <c r="H481" s="102"/>
      <c r="I481" s="102"/>
      <c r="J481" s="102"/>
      <c r="K481" s="102"/>
    </row>
    <row r="482" spans="7:11" ht="12.75">
      <c r="G482" s="62"/>
      <c r="H482" s="102"/>
      <c r="I482" s="102"/>
      <c r="J482" s="102"/>
      <c r="K482" s="102"/>
    </row>
    <row r="483" spans="7:11" ht="12.75">
      <c r="G483" s="62"/>
      <c r="H483" s="102"/>
      <c r="I483" s="102"/>
      <c r="J483" s="102"/>
      <c r="K483" s="102"/>
    </row>
    <row r="484" spans="7:11" ht="12.75">
      <c r="G484" s="62"/>
      <c r="H484" s="102"/>
      <c r="I484" s="102"/>
      <c r="J484" s="102"/>
      <c r="K484" s="102"/>
    </row>
    <row r="485" spans="7:11" ht="12.75">
      <c r="G485" s="62"/>
      <c r="H485" s="102"/>
      <c r="I485" s="102"/>
      <c r="J485" s="102"/>
      <c r="K485" s="102"/>
    </row>
    <row r="486" spans="7:11" ht="12.75">
      <c r="G486" s="62"/>
      <c r="H486" s="102"/>
      <c r="I486" s="102"/>
      <c r="J486" s="102"/>
      <c r="K486" s="102"/>
    </row>
    <row r="487" spans="7:11" ht="12.75">
      <c r="G487" s="62"/>
      <c r="H487" s="102"/>
      <c r="I487" s="102"/>
      <c r="J487" s="102"/>
      <c r="K487" s="102"/>
    </row>
    <row r="488" spans="7:11" ht="12.75">
      <c r="G488" s="62"/>
      <c r="H488" s="102"/>
      <c r="I488" s="102"/>
      <c r="J488" s="102"/>
      <c r="K488" s="102"/>
    </row>
    <row r="489" spans="7:11" ht="12.75">
      <c r="G489" s="62"/>
      <c r="H489" s="102"/>
      <c r="I489" s="102"/>
      <c r="J489" s="102"/>
      <c r="K489" s="102"/>
    </row>
    <row r="490" spans="7:11" ht="12.75">
      <c r="G490" s="62"/>
      <c r="H490" s="102"/>
      <c r="I490" s="102"/>
      <c r="J490" s="102"/>
      <c r="K490" s="102"/>
    </row>
    <row r="491" spans="7:11" ht="12.75">
      <c r="G491" s="62"/>
      <c r="H491" s="102"/>
      <c r="I491" s="102"/>
      <c r="J491" s="102"/>
      <c r="K491" s="102"/>
    </row>
    <row r="492" spans="7:11" ht="12.75">
      <c r="G492" s="62"/>
      <c r="H492" s="102"/>
      <c r="I492" s="102"/>
      <c r="J492" s="102"/>
      <c r="K492" s="102"/>
    </row>
    <row r="493" spans="7:11" ht="12.75">
      <c r="G493" s="62"/>
      <c r="H493" s="102"/>
      <c r="I493" s="102"/>
      <c r="J493" s="102"/>
      <c r="K493" s="102"/>
    </row>
    <row r="494" spans="7:11" ht="12.75">
      <c r="G494" s="62"/>
      <c r="H494" s="102"/>
      <c r="I494" s="102"/>
      <c r="J494" s="102"/>
      <c r="K494" s="102"/>
    </row>
    <row r="495" spans="7:11" ht="12.75">
      <c r="G495" s="62"/>
      <c r="H495" s="102"/>
      <c r="I495" s="102"/>
      <c r="J495" s="102"/>
      <c r="K495" s="102"/>
    </row>
    <row r="496" spans="7:11" ht="12.75">
      <c r="G496" s="62"/>
      <c r="H496" s="102"/>
      <c r="I496" s="102"/>
      <c r="J496" s="102"/>
      <c r="K496" s="102"/>
    </row>
    <row r="497" spans="7:11" ht="12.75">
      <c r="G497" s="62"/>
      <c r="H497" s="102"/>
      <c r="I497" s="102"/>
      <c r="J497" s="102"/>
      <c r="K497" s="102"/>
    </row>
    <row r="498" spans="7:11" ht="12.75">
      <c r="G498" s="62"/>
      <c r="H498" s="102"/>
      <c r="I498" s="102"/>
      <c r="J498" s="102"/>
      <c r="K498" s="102"/>
    </row>
    <row r="499" spans="7:11" ht="12.75">
      <c r="G499" s="62"/>
      <c r="H499" s="102"/>
      <c r="I499" s="102"/>
      <c r="J499" s="102"/>
      <c r="K499" s="102"/>
    </row>
    <row r="500" spans="7:11" ht="12.75">
      <c r="G500" s="62"/>
      <c r="H500" s="102"/>
      <c r="I500" s="102"/>
      <c r="J500" s="102"/>
      <c r="K500" s="102"/>
    </row>
    <row r="501" spans="7:11" ht="12.75">
      <c r="G501" s="62"/>
      <c r="H501" s="102"/>
      <c r="I501" s="102"/>
      <c r="J501" s="102"/>
      <c r="K501" s="102"/>
    </row>
    <row r="502" spans="7:11" ht="12.75">
      <c r="G502" s="62"/>
      <c r="H502" s="102"/>
      <c r="I502" s="102"/>
      <c r="J502" s="102"/>
      <c r="K502" s="102"/>
    </row>
    <row r="503" spans="7:11" ht="12.75">
      <c r="G503" s="62"/>
      <c r="H503" s="102"/>
      <c r="I503" s="102"/>
      <c r="J503" s="102"/>
      <c r="K503" s="102"/>
    </row>
    <row r="504" spans="7:11" ht="12.75">
      <c r="G504" s="62"/>
      <c r="H504" s="102"/>
      <c r="I504" s="102"/>
      <c r="J504" s="102"/>
      <c r="K504" s="102"/>
    </row>
    <row r="505" spans="7:11" ht="12.75">
      <c r="G505" s="62"/>
      <c r="H505" s="102"/>
      <c r="I505" s="102"/>
      <c r="J505" s="102"/>
      <c r="K505" s="102"/>
    </row>
    <row r="506" spans="7:11" ht="12.75">
      <c r="G506" s="62"/>
      <c r="H506" s="102"/>
      <c r="I506" s="102"/>
      <c r="J506" s="102"/>
      <c r="K506" s="102"/>
    </row>
    <row r="507" spans="7:11" ht="12.75">
      <c r="G507" s="62"/>
      <c r="H507" s="102"/>
      <c r="I507" s="102"/>
      <c r="J507" s="102"/>
      <c r="K507" s="102"/>
    </row>
    <row r="508" spans="7:11" ht="12.75">
      <c r="G508" s="62"/>
      <c r="H508" s="102"/>
      <c r="I508" s="102"/>
      <c r="J508" s="102"/>
      <c r="K508" s="102"/>
    </row>
    <row r="509" spans="7:11" ht="12.75">
      <c r="G509" s="62"/>
      <c r="H509" s="102"/>
      <c r="I509" s="102"/>
      <c r="J509" s="102"/>
      <c r="K509" s="102"/>
    </row>
    <row r="510" spans="7:11" ht="12.75">
      <c r="G510" s="62"/>
      <c r="H510" s="102"/>
      <c r="I510" s="102"/>
      <c r="J510" s="102"/>
      <c r="K510" s="102"/>
    </row>
    <row r="511" spans="7:11" ht="12.75">
      <c r="G511" s="62"/>
      <c r="H511" s="102"/>
      <c r="I511" s="102"/>
      <c r="J511" s="102"/>
      <c r="K511" s="102"/>
    </row>
    <row r="512" spans="7:11" ht="12.75">
      <c r="G512" s="62"/>
      <c r="H512" s="102"/>
      <c r="I512" s="102"/>
      <c r="J512" s="102"/>
      <c r="K512" s="102"/>
    </row>
    <row r="513" spans="7:11" ht="12.75">
      <c r="G513" s="62"/>
      <c r="H513" s="102"/>
      <c r="I513" s="102"/>
      <c r="J513" s="102"/>
      <c r="K513" s="102"/>
    </row>
    <row r="514" spans="7:11" ht="12.75">
      <c r="G514" s="62"/>
      <c r="H514" s="102"/>
      <c r="I514" s="102"/>
      <c r="J514" s="102"/>
      <c r="K514" s="102"/>
    </row>
    <row r="515" spans="7:11" ht="12.75">
      <c r="G515" s="62"/>
      <c r="H515" s="102"/>
      <c r="I515" s="102"/>
      <c r="J515" s="102"/>
      <c r="K515" s="102"/>
    </row>
    <row r="516" spans="7:11" ht="12.75">
      <c r="G516" s="62"/>
      <c r="H516" s="102"/>
      <c r="I516" s="102"/>
      <c r="J516" s="102"/>
      <c r="K516" s="102"/>
    </row>
    <row r="517" spans="7:11" ht="12.75">
      <c r="G517" s="62"/>
      <c r="H517" s="102"/>
      <c r="I517" s="102"/>
      <c r="J517" s="102"/>
      <c r="K517" s="102"/>
    </row>
    <row r="518" spans="7:11" ht="12.75">
      <c r="G518" s="62"/>
      <c r="H518" s="102"/>
      <c r="I518" s="102"/>
      <c r="J518" s="102"/>
      <c r="K518" s="102"/>
    </row>
    <row r="519" spans="7:11" ht="12.75">
      <c r="G519" s="62"/>
      <c r="H519" s="102"/>
      <c r="I519" s="102"/>
      <c r="J519" s="102"/>
      <c r="K519" s="102"/>
    </row>
    <row r="520" spans="7:11" ht="12.75">
      <c r="G520" s="62"/>
      <c r="H520" s="102"/>
      <c r="I520" s="102"/>
      <c r="J520" s="102"/>
      <c r="K520" s="102"/>
    </row>
    <row r="521" spans="7:11" ht="12.75">
      <c r="G521" s="62"/>
      <c r="H521" s="102"/>
      <c r="I521" s="102"/>
      <c r="J521" s="102"/>
      <c r="K521" s="102"/>
    </row>
    <row r="522" spans="7:11" ht="12.75">
      <c r="G522" s="62"/>
      <c r="H522" s="102"/>
      <c r="I522" s="102"/>
      <c r="J522" s="102"/>
      <c r="K522" s="102"/>
    </row>
    <row r="523" spans="7:11" ht="12.75">
      <c r="G523" s="62"/>
      <c r="H523" s="102"/>
      <c r="I523" s="102"/>
      <c r="J523" s="102"/>
      <c r="K523" s="102"/>
    </row>
    <row r="524" spans="7:11" ht="12.75">
      <c r="G524" s="62"/>
      <c r="H524" s="102"/>
      <c r="I524" s="102"/>
      <c r="J524" s="102"/>
      <c r="K524" s="102"/>
    </row>
    <row r="525" spans="7:11" ht="12.75">
      <c r="G525" s="62"/>
      <c r="H525" s="102"/>
      <c r="I525" s="102"/>
      <c r="J525" s="102"/>
      <c r="K525" s="102"/>
    </row>
    <row r="526" spans="7:11" ht="12.75">
      <c r="G526" s="62"/>
      <c r="H526" s="102"/>
      <c r="I526" s="102"/>
      <c r="J526" s="102"/>
      <c r="K526" s="102"/>
    </row>
    <row r="527" spans="7:11" ht="12.75">
      <c r="G527" s="62"/>
      <c r="H527" s="102"/>
      <c r="I527" s="102"/>
      <c r="J527" s="102"/>
      <c r="K527" s="102"/>
    </row>
    <row r="528" spans="7:11" ht="12.75">
      <c r="G528" s="62"/>
      <c r="H528" s="102"/>
      <c r="I528" s="102"/>
      <c r="J528" s="102"/>
      <c r="K528" s="102"/>
    </row>
    <row r="529" spans="7:11" ht="12.75">
      <c r="G529" s="62"/>
      <c r="H529" s="102"/>
      <c r="I529" s="102"/>
      <c r="J529" s="102"/>
      <c r="K529" s="102"/>
    </row>
    <row r="530" spans="7:11" ht="12.75">
      <c r="G530" s="62"/>
      <c r="H530" s="102"/>
      <c r="I530" s="102"/>
      <c r="J530" s="102"/>
      <c r="K530" s="102"/>
    </row>
    <row r="531" spans="7:11" ht="12.75">
      <c r="G531" s="62"/>
      <c r="H531" s="102"/>
      <c r="I531" s="102"/>
      <c r="J531" s="102"/>
      <c r="K531" s="102"/>
    </row>
    <row r="532" spans="7:11" ht="12.75">
      <c r="G532" s="62"/>
      <c r="H532" s="102"/>
      <c r="I532" s="102"/>
      <c r="J532" s="102"/>
      <c r="K532" s="102"/>
    </row>
    <row r="533" spans="7:11" ht="12.75">
      <c r="G533" s="62"/>
      <c r="H533" s="102"/>
      <c r="I533" s="102"/>
      <c r="J533" s="102"/>
      <c r="K533" s="102"/>
    </row>
    <row r="534" spans="7:11" ht="12.75">
      <c r="G534" s="62"/>
      <c r="H534" s="102"/>
      <c r="I534" s="102"/>
      <c r="J534" s="102"/>
      <c r="K534" s="102"/>
    </row>
    <row r="535" spans="7:11" ht="12.75">
      <c r="G535" s="62"/>
      <c r="H535" s="102"/>
      <c r="I535" s="102"/>
      <c r="J535" s="102"/>
      <c r="K535" s="102"/>
    </row>
    <row r="536" spans="7:11" ht="12.75">
      <c r="G536" s="62"/>
      <c r="H536" s="102"/>
      <c r="I536" s="102"/>
      <c r="J536" s="102"/>
      <c r="K536" s="102"/>
    </row>
    <row r="537" spans="7:11" ht="12.75">
      <c r="G537" s="62"/>
      <c r="H537" s="102"/>
      <c r="I537" s="102"/>
      <c r="J537" s="102"/>
      <c r="K537" s="102"/>
    </row>
    <row r="538" spans="7:11" ht="12.75">
      <c r="G538" s="62"/>
      <c r="H538" s="102"/>
      <c r="I538" s="102"/>
      <c r="J538" s="102"/>
      <c r="K538" s="102"/>
    </row>
    <row r="539" spans="7:11" ht="12.75">
      <c r="G539" s="62"/>
      <c r="H539" s="102"/>
      <c r="I539" s="102"/>
      <c r="J539" s="102"/>
      <c r="K539" s="102"/>
    </row>
    <row r="540" spans="7:11" ht="12.75">
      <c r="G540" s="62"/>
      <c r="H540" s="102"/>
      <c r="I540" s="102"/>
      <c r="J540" s="102"/>
      <c r="K540" s="102"/>
    </row>
    <row r="541" spans="7:11" ht="12.75">
      <c r="G541" s="62"/>
      <c r="H541" s="102"/>
      <c r="I541" s="102"/>
      <c r="J541" s="102"/>
      <c r="K541" s="102"/>
    </row>
    <row r="542" spans="7:11" ht="12.75">
      <c r="G542" s="62"/>
      <c r="H542" s="102"/>
      <c r="I542" s="102"/>
      <c r="J542" s="102"/>
      <c r="K542" s="102"/>
    </row>
    <row r="543" spans="7:11" ht="12.75">
      <c r="G543" s="62"/>
      <c r="H543" s="102"/>
      <c r="I543" s="102"/>
      <c r="J543" s="102"/>
      <c r="K543" s="102"/>
    </row>
    <row r="544" spans="7:11" ht="12.75">
      <c r="G544" s="62"/>
      <c r="H544" s="102"/>
      <c r="I544" s="102"/>
      <c r="J544" s="102"/>
      <c r="K544" s="102"/>
    </row>
    <row r="545" spans="7:11" ht="12.75">
      <c r="G545" s="62"/>
      <c r="H545" s="102"/>
      <c r="I545" s="102"/>
      <c r="J545" s="102"/>
      <c r="K545" s="102"/>
    </row>
    <row r="546" spans="7:11" ht="12.75">
      <c r="G546" s="62"/>
      <c r="H546" s="102"/>
      <c r="I546" s="102"/>
      <c r="J546" s="102"/>
      <c r="K546" s="102"/>
    </row>
    <row r="547" spans="7:11" ht="12.75">
      <c r="G547" s="62"/>
      <c r="H547" s="102"/>
      <c r="I547" s="102"/>
      <c r="J547" s="102"/>
      <c r="K547" s="102"/>
    </row>
    <row r="548" spans="7:11" ht="12.75">
      <c r="G548" s="62"/>
      <c r="H548" s="102"/>
      <c r="I548" s="102"/>
      <c r="J548" s="102"/>
      <c r="K548" s="102"/>
    </row>
    <row r="549" spans="7:11" ht="12.75">
      <c r="G549" s="62"/>
      <c r="H549" s="102"/>
      <c r="I549" s="102"/>
      <c r="J549" s="102"/>
      <c r="K549" s="102"/>
    </row>
    <row r="550" spans="7:11" ht="12.75">
      <c r="G550" s="62"/>
      <c r="H550" s="102"/>
      <c r="I550" s="102"/>
      <c r="J550" s="102"/>
      <c r="K550" s="102"/>
    </row>
    <row r="551" spans="7:11" ht="12.75">
      <c r="G551" s="62"/>
      <c r="H551" s="102"/>
      <c r="I551" s="102"/>
      <c r="J551" s="102"/>
      <c r="K551" s="102"/>
    </row>
    <row r="552" spans="7:11" ht="12.75">
      <c r="G552" s="62"/>
      <c r="H552" s="102"/>
      <c r="I552" s="102"/>
      <c r="J552" s="102"/>
      <c r="K552" s="102"/>
    </row>
    <row r="553" spans="7:11" ht="12.75">
      <c r="G553" s="62"/>
      <c r="H553" s="102"/>
      <c r="I553" s="102"/>
      <c r="J553" s="102"/>
      <c r="K553" s="102"/>
    </row>
    <row r="554" spans="7:11" ht="12.75">
      <c r="G554" s="62"/>
      <c r="H554" s="102"/>
      <c r="I554" s="102"/>
      <c r="J554" s="102"/>
      <c r="K554" s="102"/>
    </row>
    <row r="555" spans="7:11" ht="12.75">
      <c r="G555" s="62"/>
      <c r="H555" s="102"/>
      <c r="I555" s="102"/>
      <c r="J555" s="102"/>
      <c r="K555" s="102"/>
    </row>
    <row r="556" spans="7:11" ht="12.75">
      <c r="G556" s="62"/>
      <c r="H556" s="102"/>
      <c r="I556" s="102"/>
      <c r="J556" s="102"/>
      <c r="K556" s="102"/>
    </row>
    <row r="557" spans="7:11" ht="12.75">
      <c r="G557" s="62"/>
      <c r="H557" s="102"/>
      <c r="I557" s="102"/>
      <c r="J557" s="102"/>
      <c r="K557" s="102"/>
    </row>
    <row r="558" spans="7:11" ht="12.75">
      <c r="G558" s="62"/>
      <c r="H558" s="102"/>
      <c r="I558" s="102"/>
      <c r="J558" s="102"/>
      <c r="K558" s="102"/>
    </row>
    <row r="559" spans="7:11" ht="12.75">
      <c r="G559" s="62"/>
      <c r="H559" s="102"/>
      <c r="I559" s="102"/>
      <c r="J559" s="102"/>
      <c r="K559" s="102"/>
    </row>
    <row r="560" spans="7:11" ht="12.75">
      <c r="G560" s="62"/>
      <c r="H560" s="102"/>
      <c r="I560" s="102"/>
      <c r="J560" s="102"/>
      <c r="K560" s="102"/>
    </row>
    <row r="561" spans="7:11" ht="12.75">
      <c r="G561" s="62"/>
      <c r="H561" s="102"/>
      <c r="I561" s="102"/>
      <c r="J561" s="102"/>
      <c r="K561" s="102"/>
    </row>
    <row r="562" spans="7:11" ht="12.75">
      <c r="G562" s="62"/>
      <c r="H562" s="102"/>
      <c r="I562" s="102"/>
      <c r="J562" s="102"/>
      <c r="K562" s="102"/>
    </row>
    <row r="563" spans="7:11" ht="12.75">
      <c r="G563" s="62"/>
      <c r="H563" s="102"/>
      <c r="I563" s="102"/>
      <c r="J563" s="102"/>
      <c r="K563" s="102"/>
    </row>
    <row r="564" spans="7:11" ht="12.75">
      <c r="G564" s="62"/>
      <c r="H564" s="102"/>
      <c r="I564" s="102"/>
      <c r="J564" s="102"/>
      <c r="K564" s="102"/>
    </row>
    <row r="565" spans="7:11" ht="12.75">
      <c r="G565" s="62"/>
      <c r="H565" s="102"/>
      <c r="I565" s="102"/>
      <c r="J565" s="102"/>
      <c r="K565" s="102"/>
    </row>
    <row r="566" spans="7:11" ht="12.75">
      <c r="G566" s="62"/>
      <c r="H566" s="102"/>
      <c r="I566" s="102"/>
      <c r="J566" s="102"/>
      <c r="K566" s="102"/>
    </row>
    <row r="567" spans="7:11" ht="12.75">
      <c r="G567" s="62"/>
      <c r="H567" s="102"/>
      <c r="I567" s="102"/>
      <c r="J567" s="102"/>
      <c r="K567" s="102"/>
    </row>
    <row r="568" spans="7:11" ht="12.75">
      <c r="G568" s="62"/>
      <c r="H568" s="102"/>
      <c r="I568" s="102"/>
      <c r="J568" s="102"/>
      <c r="K568" s="102"/>
    </row>
    <row r="569" spans="7:11" ht="12.75">
      <c r="G569" s="62"/>
      <c r="H569" s="102"/>
      <c r="I569" s="102"/>
      <c r="J569" s="102"/>
      <c r="K569" s="102"/>
    </row>
    <row r="570" spans="7:11" ht="12.75">
      <c r="G570" s="62"/>
      <c r="H570" s="102"/>
      <c r="I570" s="102"/>
      <c r="J570" s="102"/>
      <c r="K570" s="102"/>
    </row>
    <row r="571" spans="7:11" ht="12.75">
      <c r="G571" s="62"/>
      <c r="H571" s="102"/>
      <c r="I571" s="102"/>
      <c r="J571" s="102"/>
      <c r="K571" s="102"/>
    </row>
    <row r="572" spans="7:11" ht="12.75">
      <c r="G572" s="62"/>
      <c r="H572" s="102"/>
      <c r="I572" s="102"/>
      <c r="J572" s="102"/>
      <c r="K572" s="102"/>
    </row>
    <row r="573" spans="7:11" ht="12.75">
      <c r="G573" s="62"/>
      <c r="H573" s="102"/>
      <c r="I573" s="102"/>
      <c r="J573" s="102"/>
      <c r="K573" s="102"/>
    </row>
    <row r="574" spans="7:11" ht="12.75">
      <c r="G574" s="62"/>
      <c r="H574" s="102"/>
      <c r="I574" s="102"/>
      <c r="J574" s="102"/>
      <c r="K574" s="102"/>
    </row>
    <row r="575" spans="7:11" ht="12.75">
      <c r="G575" s="62"/>
      <c r="H575" s="102"/>
      <c r="I575" s="102"/>
      <c r="J575" s="102"/>
      <c r="K575" s="102"/>
    </row>
    <row r="576" spans="7:11" ht="12.75">
      <c r="G576" s="62"/>
      <c r="H576" s="102"/>
      <c r="I576" s="102"/>
      <c r="J576" s="102"/>
      <c r="K576" s="102"/>
    </row>
    <row r="577" spans="7:11" ht="12.75">
      <c r="G577" s="62"/>
      <c r="H577" s="102"/>
      <c r="I577" s="102"/>
      <c r="J577" s="102"/>
      <c r="K577" s="102"/>
    </row>
    <row r="578" spans="7:11" ht="12.75">
      <c r="G578" s="62"/>
      <c r="H578" s="102"/>
      <c r="I578" s="102"/>
      <c r="J578" s="102"/>
      <c r="K578" s="102"/>
    </row>
    <row r="579" spans="7:11" ht="12.75">
      <c r="G579" s="62"/>
      <c r="H579" s="102"/>
      <c r="I579" s="102"/>
      <c r="J579" s="102"/>
      <c r="K579" s="102"/>
    </row>
    <row r="580" spans="7:11" ht="12.75">
      <c r="G580" s="62"/>
      <c r="H580" s="102"/>
      <c r="I580" s="102"/>
      <c r="J580" s="102"/>
      <c r="K580" s="102"/>
    </row>
    <row r="581" spans="7:11" ht="12.75">
      <c r="G581" s="62"/>
      <c r="H581" s="102"/>
      <c r="I581" s="102"/>
      <c r="J581" s="102"/>
      <c r="K581" s="102"/>
    </row>
    <row r="582" spans="7:11" ht="12.75">
      <c r="G582" s="62"/>
      <c r="H582" s="102"/>
      <c r="I582" s="102"/>
      <c r="J582" s="102"/>
      <c r="K582" s="102"/>
    </row>
    <row r="583" spans="7:11" ht="12.75">
      <c r="G583" s="62"/>
      <c r="H583" s="102"/>
      <c r="I583" s="102"/>
      <c r="J583" s="102"/>
      <c r="K583" s="102"/>
    </row>
    <row r="584" spans="7:11" ht="12.75">
      <c r="G584" s="62"/>
      <c r="H584" s="102"/>
      <c r="I584" s="102"/>
      <c r="J584" s="102"/>
      <c r="K584" s="102"/>
    </row>
    <row r="585" spans="7:11" ht="12.75">
      <c r="G585" s="62"/>
      <c r="H585" s="102"/>
      <c r="I585" s="102"/>
      <c r="J585" s="102"/>
      <c r="K585" s="102"/>
    </row>
    <row r="586" spans="7:11" ht="12.75">
      <c r="G586" s="62"/>
      <c r="H586" s="102"/>
      <c r="I586" s="102"/>
      <c r="J586" s="102"/>
      <c r="K586" s="102"/>
    </row>
    <row r="587" spans="7:11" ht="12.75">
      <c r="G587" s="62"/>
      <c r="H587" s="102"/>
      <c r="I587" s="102"/>
      <c r="J587" s="102"/>
      <c r="K587" s="102"/>
    </row>
    <row r="588" spans="7:11" ht="12.75">
      <c r="G588" s="62"/>
      <c r="H588" s="102"/>
      <c r="I588" s="102"/>
      <c r="J588" s="102"/>
      <c r="K588" s="102"/>
    </row>
    <row r="589" spans="7:11" ht="12.75">
      <c r="G589" s="62"/>
      <c r="H589" s="102"/>
      <c r="I589" s="102"/>
      <c r="J589" s="102"/>
      <c r="K589" s="102"/>
    </row>
    <row r="590" spans="7:11" ht="12.75">
      <c r="G590" s="62"/>
      <c r="H590" s="102"/>
      <c r="I590" s="102"/>
      <c r="J590" s="102"/>
      <c r="K590" s="102"/>
    </row>
    <row r="591" spans="7:11" ht="12.75">
      <c r="G591" s="62"/>
      <c r="H591" s="102"/>
      <c r="I591" s="102"/>
      <c r="J591" s="102"/>
      <c r="K591" s="102"/>
    </row>
    <row r="592" spans="7:11" ht="12.75">
      <c r="G592" s="62"/>
      <c r="H592" s="102"/>
      <c r="I592" s="102"/>
      <c r="J592" s="102"/>
      <c r="K592" s="102"/>
    </row>
    <row r="593" spans="7:11" ht="12.75">
      <c r="G593" s="62"/>
      <c r="H593" s="102"/>
      <c r="I593" s="102"/>
      <c r="J593" s="102"/>
      <c r="K593" s="102"/>
    </row>
    <row r="594" spans="7:11" ht="12.75">
      <c r="G594" s="62"/>
      <c r="H594" s="102"/>
      <c r="I594" s="102"/>
      <c r="J594" s="102"/>
      <c r="K594" s="102"/>
    </row>
    <row r="595" spans="7:11" ht="12.75">
      <c r="G595" s="62"/>
      <c r="H595" s="102"/>
      <c r="I595" s="102"/>
      <c r="J595" s="102"/>
      <c r="K595" s="102"/>
    </row>
    <row r="596" spans="7:11" ht="12.75">
      <c r="G596" s="62"/>
      <c r="H596" s="102"/>
      <c r="I596" s="102"/>
      <c r="J596" s="102"/>
      <c r="K596" s="102"/>
    </row>
    <row r="597" spans="7:11" ht="12.75">
      <c r="G597" s="62"/>
      <c r="H597" s="102"/>
      <c r="I597" s="102"/>
      <c r="J597" s="102"/>
      <c r="K597" s="102"/>
    </row>
    <row r="598" spans="7:11" ht="12.75">
      <c r="G598" s="62"/>
      <c r="H598" s="102"/>
      <c r="I598" s="102"/>
      <c r="J598" s="102"/>
      <c r="K598" s="102"/>
    </row>
    <row r="599" spans="7:11" ht="12.75">
      <c r="G599" s="62"/>
      <c r="H599" s="102"/>
      <c r="I599" s="102"/>
      <c r="J599" s="102"/>
      <c r="K599" s="102"/>
    </row>
    <row r="600" spans="7:11" ht="12.75">
      <c r="G600" s="62"/>
      <c r="H600" s="102"/>
      <c r="I600" s="102"/>
      <c r="J600" s="102"/>
      <c r="K600" s="102"/>
    </row>
    <row r="601" spans="7:11" ht="12.75">
      <c r="G601" s="62"/>
      <c r="H601" s="102"/>
      <c r="I601" s="102"/>
      <c r="J601" s="102"/>
      <c r="K601" s="102"/>
    </row>
    <row r="602" spans="7:11" ht="12.75">
      <c r="G602" s="62"/>
      <c r="H602" s="102"/>
      <c r="I602" s="102"/>
      <c r="J602" s="102"/>
      <c r="K602" s="102"/>
    </row>
    <row r="603" spans="7:11" ht="12.75">
      <c r="G603" s="62"/>
      <c r="H603" s="102"/>
      <c r="I603" s="102"/>
      <c r="J603" s="102"/>
      <c r="K603" s="102"/>
    </row>
    <row r="604" spans="7:11" ht="12.75">
      <c r="G604" s="62"/>
      <c r="H604" s="102"/>
      <c r="I604" s="102"/>
      <c r="J604" s="102"/>
      <c r="K604" s="102"/>
    </row>
    <row r="605" spans="7:11" ht="12.75">
      <c r="G605" s="62"/>
      <c r="H605" s="102"/>
      <c r="I605" s="102"/>
      <c r="J605" s="102"/>
      <c r="K605" s="102"/>
    </row>
    <row r="606" spans="7:11" ht="12.75">
      <c r="G606" s="62"/>
      <c r="H606" s="102"/>
      <c r="I606" s="102"/>
      <c r="J606" s="102"/>
      <c r="K606" s="102"/>
    </row>
    <row r="607" spans="7:11" ht="12.75">
      <c r="G607" s="62"/>
      <c r="H607" s="102"/>
      <c r="I607" s="102"/>
      <c r="J607" s="102"/>
      <c r="K607" s="102"/>
    </row>
    <row r="608" spans="7:11" ht="12.75">
      <c r="G608" s="62"/>
      <c r="H608" s="102"/>
      <c r="I608" s="102"/>
      <c r="J608" s="102"/>
      <c r="K608" s="102"/>
    </row>
    <row r="609" spans="7:11" ht="12.75">
      <c r="G609" s="62"/>
      <c r="H609" s="102"/>
      <c r="I609" s="102"/>
      <c r="J609" s="102"/>
      <c r="K609" s="102"/>
    </row>
    <row r="610" spans="7:11" ht="12.75">
      <c r="G610" s="62"/>
      <c r="H610" s="102"/>
      <c r="I610" s="102"/>
      <c r="J610" s="102"/>
      <c r="K610" s="102"/>
    </row>
    <row r="611" spans="7:11" ht="12.75">
      <c r="G611" s="62"/>
      <c r="H611" s="102"/>
      <c r="I611" s="102"/>
      <c r="J611" s="102"/>
      <c r="K611" s="102"/>
    </row>
    <row r="612" spans="7:11" ht="12.75">
      <c r="G612" s="62"/>
      <c r="H612" s="102"/>
      <c r="I612" s="102"/>
      <c r="J612" s="102"/>
      <c r="K612" s="102"/>
    </row>
    <row r="613" spans="7:11" ht="12.75">
      <c r="G613" s="62"/>
      <c r="H613" s="102"/>
      <c r="I613" s="102"/>
      <c r="J613" s="102"/>
      <c r="K613" s="102"/>
    </row>
    <row r="614" spans="7:11" ht="12.75">
      <c r="G614" s="62"/>
      <c r="H614" s="102"/>
      <c r="I614" s="102"/>
      <c r="J614" s="102"/>
      <c r="K614" s="102"/>
    </row>
    <row r="615" spans="7:11" ht="12.75">
      <c r="G615" s="62"/>
      <c r="H615" s="102"/>
      <c r="I615" s="102"/>
      <c r="J615" s="102"/>
      <c r="K615" s="102"/>
    </row>
    <row r="616" spans="7:11" ht="12.75">
      <c r="G616" s="62"/>
      <c r="H616" s="102"/>
      <c r="I616" s="102"/>
      <c r="J616" s="102"/>
      <c r="K616" s="102"/>
    </row>
    <row r="617" spans="7:11" ht="12.75">
      <c r="G617" s="62"/>
      <c r="H617" s="102"/>
      <c r="I617" s="102"/>
      <c r="J617" s="102"/>
      <c r="K617" s="102"/>
    </row>
    <row r="618" spans="7:11" ht="12.75">
      <c r="G618" s="62"/>
      <c r="H618" s="102"/>
      <c r="I618" s="102"/>
      <c r="J618" s="102"/>
      <c r="K618" s="102"/>
    </row>
    <row r="619" spans="7:11" ht="12.75">
      <c r="G619" s="62"/>
      <c r="H619" s="102"/>
      <c r="I619" s="102"/>
      <c r="J619" s="102"/>
      <c r="K619" s="102"/>
    </row>
    <row r="620" spans="7:11" ht="12.75">
      <c r="G620" s="62"/>
      <c r="H620" s="102"/>
      <c r="I620" s="102"/>
      <c r="J620" s="102"/>
      <c r="K620" s="102"/>
    </row>
    <row r="621" spans="7:11" ht="12.75">
      <c r="G621" s="62"/>
      <c r="H621" s="102"/>
      <c r="I621" s="102"/>
      <c r="J621" s="102"/>
      <c r="K621" s="102"/>
    </row>
    <row r="622" spans="7:11" ht="12.75">
      <c r="G622" s="62"/>
      <c r="H622" s="102"/>
      <c r="I622" s="102"/>
      <c r="J622" s="102"/>
      <c r="K622" s="102"/>
    </row>
    <row r="623" spans="7:11" ht="12.75">
      <c r="G623" s="62"/>
      <c r="H623" s="102"/>
      <c r="I623" s="102"/>
      <c r="J623" s="102"/>
      <c r="K623" s="102"/>
    </row>
    <row r="624" spans="7:11" ht="12.75">
      <c r="G624" s="62"/>
      <c r="H624" s="102"/>
      <c r="I624" s="102"/>
      <c r="J624" s="102"/>
      <c r="K624" s="102"/>
    </row>
    <row r="625" spans="7:11" ht="12.75">
      <c r="G625" s="62"/>
      <c r="H625" s="102"/>
      <c r="I625" s="102"/>
      <c r="J625" s="102"/>
      <c r="K625" s="102"/>
    </row>
    <row r="626" spans="7:11" ht="12.75">
      <c r="G626" s="62"/>
      <c r="H626" s="102"/>
      <c r="I626" s="102"/>
      <c r="J626" s="102"/>
      <c r="K626" s="102"/>
    </row>
    <row r="627" spans="7:11" ht="12.75">
      <c r="G627" s="62"/>
      <c r="H627" s="102"/>
      <c r="I627" s="102"/>
      <c r="J627" s="102"/>
      <c r="K627" s="102"/>
    </row>
    <row r="628" spans="7:11" ht="12.75">
      <c r="G628" s="62"/>
      <c r="H628" s="102"/>
      <c r="I628" s="102"/>
      <c r="J628" s="102"/>
      <c r="K628" s="102"/>
    </row>
    <row r="629" spans="7:11" ht="12.75">
      <c r="G629" s="62"/>
      <c r="H629" s="102"/>
      <c r="I629" s="102"/>
      <c r="J629" s="102"/>
      <c r="K629" s="102"/>
    </row>
    <row r="630" spans="7:11" ht="12.75">
      <c r="G630" s="62"/>
      <c r="H630" s="102"/>
      <c r="I630" s="102"/>
      <c r="J630" s="102"/>
      <c r="K630" s="102"/>
    </row>
    <row r="631" spans="7:11" ht="12.75">
      <c r="G631" s="62"/>
      <c r="H631" s="102"/>
      <c r="I631" s="102"/>
      <c r="J631" s="102"/>
      <c r="K631" s="102"/>
    </row>
    <row r="632" spans="7:11" ht="12.75">
      <c r="G632" s="62"/>
      <c r="H632" s="102"/>
      <c r="I632" s="102"/>
      <c r="J632" s="102"/>
      <c r="K632" s="102"/>
    </row>
    <row r="633" spans="7:11" ht="12.75">
      <c r="G633" s="62"/>
      <c r="H633" s="102"/>
      <c r="I633" s="102"/>
      <c r="J633" s="102"/>
      <c r="K633" s="102"/>
    </row>
    <row r="634" spans="7:11" ht="12.75">
      <c r="G634" s="62"/>
      <c r="H634" s="102"/>
      <c r="I634" s="102"/>
      <c r="J634" s="102"/>
      <c r="K634" s="102"/>
    </row>
    <row r="635" spans="7:11" ht="12.75">
      <c r="G635" s="62"/>
      <c r="H635" s="102"/>
      <c r="I635" s="102"/>
      <c r="J635" s="102"/>
      <c r="K635" s="102"/>
    </row>
    <row r="636" spans="7:11" ht="12.75">
      <c r="G636" s="62"/>
      <c r="H636" s="102"/>
      <c r="I636" s="102"/>
      <c r="J636" s="102"/>
      <c r="K636" s="102"/>
    </row>
    <row r="637" spans="7:11" ht="12.75">
      <c r="G637" s="62"/>
      <c r="H637" s="102"/>
      <c r="I637" s="102"/>
      <c r="J637" s="102"/>
      <c r="K637" s="102"/>
    </row>
    <row r="638" spans="7:11" ht="12.75">
      <c r="G638" s="62"/>
      <c r="H638" s="102"/>
      <c r="I638" s="102"/>
      <c r="J638" s="102"/>
      <c r="K638" s="102"/>
    </row>
  </sheetData>
  <sheetProtection/>
  <mergeCells count="34">
    <mergeCell ref="C346:G346"/>
    <mergeCell ref="C347:G347"/>
    <mergeCell ref="C305:G305"/>
    <mergeCell ref="C306:G306"/>
    <mergeCell ref="F340:G340"/>
    <mergeCell ref="F341:G341"/>
    <mergeCell ref="E342:G342"/>
    <mergeCell ref="F343:G343"/>
    <mergeCell ref="F300:G300"/>
    <mergeCell ref="D301:G301"/>
    <mergeCell ref="F302:G302"/>
    <mergeCell ref="C303:G303"/>
    <mergeCell ref="C304:G304"/>
    <mergeCell ref="D344:G344"/>
    <mergeCell ref="A40:G40"/>
    <mergeCell ref="C44:C45"/>
    <mergeCell ref="D44:D45"/>
    <mergeCell ref="C181:C182"/>
    <mergeCell ref="C187:C188"/>
    <mergeCell ref="C241:C243"/>
    <mergeCell ref="C174:C175"/>
    <mergeCell ref="C176:C177"/>
    <mergeCell ref="C178:C180"/>
    <mergeCell ref="C183:C184"/>
    <mergeCell ref="C185:C186"/>
    <mergeCell ref="C244:C246"/>
    <mergeCell ref="C250:C251"/>
    <mergeCell ref="F1:G1"/>
    <mergeCell ref="D2:G2"/>
    <mergeCell ref="F3:G3"/>
    <mergeCell ref="C6:G6"/>
    <mergeCell ref="F37:G37"/>
    <mergeCell ref="C38:D38"/>
    <mergeCell ref="E38:G3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Лист3321211131">
    <pageSetUpPr fitToPage="1"/>
  </sheetPr>
  <dimension ref="A1:K641"/>
  <sheetViews>
    <sheetView view="pageBreakPreview" zoomScale="105" zoomScaleSheetLayoutView="105" zoomScalePageLayoutView="0" workbookViewId="0" topLeftCell="A1">
      <selection activeCell="A1" sqref="A1:G392"/>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625" style="60" customWidth="1"/>
    <col min="6" max="6" width="15.00390625" style="62" customWidth="1"/>
    <col min="7" max="7" width="11.50390625" style="63" customWidth="1"/>
    <col min="8" max="8" width="0.5" style="0" customWidth="1"/>
  </cols>
  <sheetData>
    <row r="1" spans="5:8" ht="24" customHeight="1">
      <c r="E1" s="2"/>
      <c r="F1" s="218" t="s">
        <v>7</v>
      </c>
      <c r="G1" s="219"/>
      <c r="H1" s="102"/>
    </row>
    <row r="2" spans="4:8" ht="61.5" customHeight="1">
      <c r="D2" s="220" t="s">
        <v>477</v>
      </c>
      <c r="E2" s="221"/>
      <c r="F2" s="221"/>
      <c r="G2" s="221"/>
      <c r="H2" s="102"/>
    </row>
    <row r="3" spans="6:8" ht="12.75" customHeight="1">
      <c r="F3" s="222"/>
      <c r="G3" s="222"/>
      <c r="H3" s="102"/>
    </row>
    <row r="4" spans="7:8" ht="12.75">
      <c r="G4" s="62"/>
      <c r="H4" s="102"/>
    </row>
    <row r="5" spans="7:8" ht="15" customHeight="1">
      <c r="G5" s="62"/>
      <c r="H5" s="102"/>
    </row>
    <row r="6" spans="3:8" ht="30.75" customHeight="1">
      <c r="C6" s="223" t="s">
        <v>526</v>
      </c>
      <c r="D6" s="224"/>
      <c r="E6" s="224"/>
      <c r="F6" s="224"/>
      <c r="G6" s="224"/>
      <c r="H6" s="102"/>
    </row>
    <row r="7" spans="7:8" ht="12.75">
      <c r="G7" s="62"/>
      <c r="H7" s="102"/>
    </row>
    <row r="8" spans="2:7" ht="77.25" customHeight="1">
      <c r="B8" s="64"/>
      <c r="C8" s="148" t="s">
        <v>348</v>
      </c>
      <c r="D8" s="149" t="s">
        <v>349</v>
      </c>
      <c r="E8" s="149" t="s">
        <v>479</v>
      </c>
      <c r="F8" s="148" t="s">
        <v>531</v>
      </c>
      <c r="G8" s="148" t="s">
        <v>350</v>
      </c>
    </row>
    <row r="9" spans="2:7" ht="51.75" customHeight="1">
      <c r="B9" s="64"/>
      <c r="C9" s="18" t="s">
        <v>49</v>
      </c>
      <c r="D9" s="18" t="s">
        <v>266</v>
      </c>
      <c r="E9" s="182">
        <v>480729.2</v>
      </c>
      <c r="F9" s="182">
        <v>218344.5</v>
      </c>
      <c r="G9" s="153">
        <f>F9/E9*100</f>
        <v>45.41943780406932</v>
      </c>
    </row>
    <row r="10" spans="2:7" ht="49.5" customHeight="1">
      <c r="B10" s="64"/>
      <c r="C10" s="18" t="s">
        <v>351</v>
      </c>
      <c r="D10" s="18" t="s">
        <v>44</v>
      </c>
      <c r="E10" s="182">
        <v>1788240.1</v>
      </c>
      <c r="F10" s="182">
        <v>887067.6</v>
      </c>
      <c r="G10" s="153">
        <f>F10/E10*100</f>
        <v>49.60562063226297</v>
      </c>
    </row>
    <row r="11" spans="2:7" ht="30.75" customHeight="1">
      <c r="B11" s="64"/>
      <c r="C11" s="154" t="s">
        <v>204</v>
      </c>
      <c r="D11" s="154"/>
      <c r="E11" s="182">
        <f>SUM(E9:E10)</f>
        <v>2268969.3000000003</v>
      </c>
      <c r="F11" s="182">
        <f>SUM(F9:F10)</f>
        <v>1105412.1</v>
      </c>
      <c r="G11" s="153">
        <f>F11/E11*100</f>
        <v>48.71868914224621</v>
      </c>
    </row>
    <row r="12" spans="7:9" ht="12.75">
      <c r="G12" s="62"/>
      <c r="H12" s="102"/>
      <c r="I12" s="102"/>
    </row>
    <row r="13" spans="7:9" ht="12.75">
      <c r="G13" s="62"/>
      <c r="H13" s="102"/>
      <c r="I13" s="102"/>
    </row>
    <row r="14" spans="3:9" ht="13.5">
      <c r="C14" s="20"/>
      <c r="G14" s="62"/>
      <c r="H14" s="102"/>
      <c r="I14" s="102"/>
    </row>
    <row r="15" spans="7:9" ht="12.75">
      <c r="G15" s="62"/>
      <c r="H15" s="102"/>
      <c r="I15" s="102"/>
    </row>
    <row r="16" spans="3:9" ht="15" customHeight="1">
      <c r="C16" s="146"/>
      <c r="F16" s="135"/>
      <c r="G16" s="62"/>
      <c r="H16" s="102"/>
      <c r="I16" s="102"/>
    </row>
    <row r="17" spans="7:9" ht="12.75">
      <c r="G17" s="62"/>
      <c r="H17" s="102"/>
      <c r="I17" s="102"/>
    </row>
    <row r="18" spans="7:9" ht="12.75">
      <c r="G18" s="62"/>
      <c r="H18" s="102"/>
      <c r="I18" s="102"/>
    </row>
    <row r="19" spans="7:9" ht="15.75" customHeight="1">
      <c r="G19" s="62"/>
      <c r="H19" s="102"/>
      <c r="I19" s="102"/>
    </row>
    <row r="20" spans="7:9" ht="12.75">
      <c r="G20" s="62"/>
      <c r="H20" s="102"/>
      <c r="I20" s="102"/>
    </row>
    <row r="21" spans="7:9" ht="12.75">
      <c r="G21" s="62"/>
      <c r="H21" s="102"/>
      <c r="I21" s="102"/>
    </row>
    <row r="22" spans="7:9" ht="12.75">
      <c r="G22" s="62"/>
      <c r="H22" s="102"/>
      <c r="I22" s="102"/>
    </row>
    <row r="23" spans="7:9" ht="12.75">
      <c r="G23" s="62"/>
      <c r="H23" s="102"/>
      <c r="I23" s="102"/>
    </row>
    <row r="24" spans="7:9" ht="12.75">
      <c r="G24" s="62"/>
      <c r="H24" s="102"/>
      <c r="I24" s="102"/>
    </row>
    <row r="25" spans="7:9" ht="12.75" customHeight="1">
      <c r="G25" s="62"/>
      <c r="H25" s="102"/>
      <c r="I25" s="102"/>
    </row>
    <row r="26" spans="7:9" ht="12.75" customHeight="1">
      <c r="G26" s="62"/>
      <c r="H26" s="102"/>
      <c r="I26" s="102"/>
    </row>
    <row r="27" spans="7:9" ht="12.75">
      <c r="G27" s="62"/>
      <c r="H27" s="102"/>
      <c r="I27" s="102"/>
    </row>
    <row r="28" spans="7:9" ht="10.5" customHeight="1">
      <c r="G28" s="62"/>
      <c r="H28" s="102"/>
      <c r="I28" s="102"/>
    </row>
    <row r="29" spans="7:9" ht="13.5" customHeight="1">
      <c r="G29" s="62"/>
      <c r="H29" s="102"/>
      <c r="I29" s="102"/>
    </row>
    <row r="30" spans="7:9" ht="14.25" customHeight="1">
      <c r="G30" s="62"/>
      <c r="H30" s="102"/>
      <c r="I30" s="102"/>
    </row>
    <row r="31" spans="7:9" ht="12.75">
      <c r="G31" s="62"/>
      <c r="H31" s="102"/>
      <c r="I31" s="102"/>
    </row>
    <row r="32" spans="7:9" ht="44.25" customHeight="1">
      <c r="G32" s="62"/>
      <c r="H32" s="102"/>
      <c r="I32" s="102"/>
    </row>
    <row r="33" spans="7:9" ht="40.5" customHeight="1">
      <c r="G33" s="62"/>
      <c r="H33" s="102"/>
      <c r="I33" s="102"/>
    </row>
    <row r="34" spans="7:9" ht="261.75" customHeight="1">
      <c r="G34" s="62"/>
      <c r="H34" s="102"/>
      <c r="I34" s="102"/>
    </row>
    <row r="35" spans="7:9" ht="138.75" customHeight="1">
      <c r="G35" s="62"/>
      <c r="H35" s="102"/>
      <c r="I35" s="102"/>
    </row>
    <row r="36" spans="7:9" ht="63" customHeight="1">
      <c r="G36" s="62"/>
      <c r="H36" s="102"/>
      <c r="I36" s="102"/>
    </row>
    <row r="37" spans="3:8" ht="20.25" customHeight="1">
      <c r="C37" s="65"/>
      <c r="E37" s="2"/>
      <c r="F37" s="218" t="s">
        <v>250</v>
      </c>
      <c r="G37" s="219"/>
      <c r="H37" s="102"/>
    </row>
    <row r="38" spans="3:8" ht="32.25" customHeight="1">
      <c r="C38" s="225"/>
      <c r="D38" s="225"/>
      <c r="E38" s="220" t="s">
        <v>481</v>
      </c>
      <c r="F38" s="226"/>
      <c r="G38" s="226"/>
      <c r="H38" s="102"/>
    </row>
    <row r="39" spans="3:7" ht="6.75" customHeight="1">
      <c r="C39" s="65"/>
      <c r="D39" s="29"/>
      <c r="E39" s="66"/>
      <c r="F39" s="67"/>
      <c r="G39" s="68"/>
    </row>
    <row r="40" spans="1:7" ht="27.75" customHeight="1">
      <c r="A40" s="227" t="s">
        <v>530</v>
      </c>
      <c r="B40" s="228"/>
      <c r="C40" s="228"/>
      <c r="D40" s="228"/>
      <c r="E40" s="228"/>
      <c r="F40" s="228"/>
      <c r="G40" s="228"/>
    </row>
    <row r="41" spans="3:8" ht="15" customHeight="1">
      <c r="C41" s="69"/>
      <c r="D41" s="70"/>
      <c r="E41" s="71"/>
      <c r="F41" s="72"/>
      <c r="G41" s="72"/>
      <c r="H41" s="102"/>
    </row>
    <row r="42" spans="3:7" ht="21.75" customHeight="1" hidden="1">
      <c r="C42" s="6"/>
      <c r="D42" s="30"/>
      <c r="E42" s="73"/>
      <c r="F42" s="6"/>
      <c r="G42" s="74"/>
    </row>
    <row r="43" spans="3:7" ht="4.5" customHeight="1" hidden="1">
      <c r="C43" s="65"/>
      <c r="D43" s="28"/>
      <c r="E43" s="71"/>
      <c r="F43" s="65"/>
      <c r="G43" s="75"/>
    </row>
    <row r="44" spans="2:7" ht="48" customHeight="1">
      <c r="B44" s="64"/>
      <c r="C44" s="229" t="s">
        <v>264</v>
      </c>
      <c r="D44" s="231" t="s">
        <v>265</v>
      </c>
      <c r="E44" s="149" t="s">
        <v>483</v>
      </c>
      <c r="F44" s="148" t="s">
        <v>527</v>
      </c>
      <c r="G44" s="147" t="s">
        <v>350</v>
      </c>
    </row>
    <row r="45" spans="2:7" ht="14.25" customHeight="1" hidden="1">
      <c r="B45" s="64"/>
      <c r="C45" s="230"/>
      <c r="D45" s="232"/>
      <c r="E45" s="77"/>
      <c r="F45" s="76"/>
      <c r="G45" s="76"/>
    </row>
    <row r="46" spans="2:7" ht="18" customHeight="1">
      <c r="B46" s="64"/>
      <c r="C46" s="36">
        <v>1</v>
      </c>
      <c r="D46" s="31">
        <v>2</v>
      </c>
      <c r="E46" s="78">
        <v>3</v>
      </c>
      <c r="F46" s="79">
        <v>5</v>
      </c>
      <c r="G46" s="79">
        <v>6</v>
      </c>
    </row>
    <row r="47" spans="2:7" ht="21.75" customHeight="1">
      <c r="B47" s="80"/>
      <c r="C47" s="151" t="s">
        <v>50</v>
      </c>
      <c r="D47" s="32"/>
      <c r="E47" s="156">
        <f>E48+E165</f>
        <v>2268969.3</v>
      </c>
      <c r="F47" s="156">
        <f>F48+F165</f>
        <v>1105412.1</v>
      </c>
      <c r="G47" s="81">
        <f aca="true" t="shared" si="0" ref="G47:G88">F47/E47*100</f>
        <v>48.71868914224623</v>
      </c>
    </row>
    <row r="48" spans="2:7" ht="22.5" customHeight="1">
      <c r="B48" s="82" t="s">
        <v>15</v>
      </c>
      <c r="C48" s="150" t="s">
        <v>49</v>
      </c>
      <c r="D48" s="8"/>
      <c r="E48" s="157">
        <f>E49+E99</f>
        <v>480729.2</v>
      </c>
      <c r="F48" s="157">
        <f>F49+F99</f>
        <v>218344.5</v>
      </c>
      <c r="G48" s="83">
        <f t="shared" si="0"/>
        <v>45.41943780406932</v>
      </c>
    </row>
    <row r="49" spans="2:7" ht="21.75" customHeight="1">
      <c r="B49" s="82" t="s">
        <v>16</v>
      </c>
      <c r="C49" s="150" t="s">
        <v>267</v>
      </c>
      <c r="D49" s="8"/>
      <c r="E49" s="157">
        <f>E50+E57+E63+E68+E76+E81</f>
        <v>428147.10000000003</v>
      </c>
      <c r="F49" s="157">
        <f>F50+F57+F63+F68+F76+F81</f>
        <v>184600.1</v>
      </c>
      <c r="G49" s="83">
        <f t="shared" si="0"/>
        <v>43.11604586367629</v>
      </c>
    </row>
    <row r="50" spans="2:7" ht="15.75" customHeight="1">
      <c r="B50" s="64" t="s">
        <v>17</v>
      </c>
      <c r="C50" s="126" t="s">
        <v>268</v>
      </c>
      <c r="D50" s="173" t="s">
        <v>269</v>
      </c>
      <c r="E50" s="158">
        <f>E51</f>
        <v>270634.00000000006</v>
      </c>
      <c r="F50" s="158">
        <f>F51</f>
        <v>118602.40000000001</v>
      </c>
      <c r="G50" s="84">
        <f t="shared" si="0"/>
        <v>43.82390978221509</v>
      </c>
    </row>
    <row r="51" spans="2:7" ht="13.5" customHeight="1">
      <c r="B51" s="64"/>
      <c r="C51" s="10" t="s">
        <v>270</v>
      </c>
      <c r="D51" s="173" t="s">
        <v>271</v>
      </c>
      <c r="E51" s="158">
        <f>E52+E53+E54+E55+E56</f>
        <v>270634.00000000006</v>
      </c>
      <c r="F51" s="158">
        <f>F52+F53+F54+F55+F56</f>
        <v>118602.40000000001</v>
      </c>
      <c r="G51" s="84">
        <f t="shared" si="0"/>
        <v>43.82390978221509</v>
      </c>
    </row>
    <row r="52" spans="2:7" ht="50.25" customHeight="1">
      <c r="B52" s="64"/>
      <c r="C52" s="22" t="s">
        <v>353</v>
      </c>
      <c r="D52" s="26" t="s">
        <v>290</v>
      </c>
      <c r="E52" s="155">
        <v>265806.4</v>
      </c>
      <c r="F52" s="155">
        <v>116851.3</v>
      </c>
      <c r="G52" s="58">
        <f t="shared" si="0"/>
        <v>43.961055866224434</v>
      </c>
    </row>
    <row r="53" spans="2:7" ht="75.75" customHeight="1">
      <c r="B53" s="64"/>
      <c r="C53" s="22" t="s">
        <v>354</v>
      </c>
      <c r="D53" s="26" t="s">
        <v>272</v>
      </c>
      <c r="E53" s="155">
        <v>1353.2</v>
      </c>
      <c r="F53" s="155">
        <v>475.1</v>
      </c>
      <c r="G53" s="58">
        <f t="shared" si="0"/>
        <v>35.10937038131836</v>
      </c>
    </row>
    <row r="54" spans="2:7" ht="36.75" customHeight="1">
      <c r="B54" s="64"/>
      <c r="C54" s="22" t="s">
        <v>239</v>
      </c>
      <c r="D54" s="26" t="s">
        <v>273</v>
      </c>
      <c r="E54" s="155">
        <v>2391.9</v>
      </c>
      <c r="F54" s="155">
        <v>857.5</v>
      </c>
      <c r="G54" s="58">
        <f t="shared" si="0"/>
        <v>35.850160959906354</v>
      </c>
    </row>
    <row r="55" spans="2:7" ht="63.75" customHeight="1">
      <c r="B55" s="64"/>
      <c r="C55" s="22" t="s">
        <v>355</v>
      </c>
      <c r="D55" s="26" t="s">
        <v>274</v>
      </c>
      <c r="E55" s="155">
        <v>1082.5</v>
      </c>
      <c r="F55" s="155">
        <v>281.6</v>
      </c>
      <c r="G55" s="58">
        <f t="shared" si="0"/>
        <v>26.013856812933028</v>
      </c>
    </row>
    <row r="56" spans="2:7" ht="27" customHeight="1">
      <c r="B56" s="64"/>
      <c r="C56" s="22" t="s">
        <v>534</v>
      </c>
      <c r="D56" s="26" t="s">
        <v>535</v>
      </c>
      <c r="E56" s="155">
        <v>0</v>
      </c>
      <c r="F56" s="155">
        <v>136.9</v>
      </c>
      <c r="G56" s="58">
        <v>0</v>
      </c>
    </row>
    <row r="57" spans="2:7" ht="26.25" customHeight="1">
      <c r="B57" s="64" t="s">
        <v>18</v>
      </c>
      <c r="C57" s="39" t="s">
        <v>240</v>
      </c>
      <c r="D57" s="174" t="s">
        <v>241</v>
      </c>
      <c r="E57" s="108">
        <f>E58</f>
        <v>9500</v>
      </c>
      <c r="F57" s="108">
        <f>F58</f>
        <v>4469.1</v>
      </c>
      <c r="G57" s="109">
        <f t="shared" si="0"/>
        <v>47.04315789473685</v>
      </c>
    </row>
    <row r="58" spans="2:7" ht="22.5" customHeight="1">
      <c r="B58" s="64"/>
      <c r="C58" s="39" t="s">
        <v>275</v>
      </c>
      <c r="D58" s="174" t="s">
        <v>276</v>
      </c>
      <c r="E58" s="108">
        <f>SUM(E59:E62)</f>
        <v>9500</v>
      </c>
      <c r="F58" s="108">
        <f>SUM(F59:F62)</f>
        <v>4469.1</v>
      </c>
      <c r="G58" s="109">
        <f t="shared" si="0"/>
        <v>47.04315789473685</v>
      </c>
    </row>
    <row r="59" spans="2:7" ht="49.5" customHeight="1">
      <c r="B59" s="64"/>
      <c r="C59" s="107" t="s">
        <v>356</v>
      </c>
      <c r="D59" s="27" t="s">
        <v>242</v>
      </c>
      <c r="E59" s="86">
        <v>4384</v>
      </c>
      <c r="F59" s="86">
        <v>2021</v>
      </c>
      <c r="G59" s="111">
        <f t="shared" si="0"/>
        <v>46.09945255474452</v>
      </c>
    </row>
    <row r="60" spans="2:7" ht="64.5" customHeight="1">
      <c r="B60" s="64"/>
      <c r="C60" s="107" t="s">
        <v>357</v>
      </c>
      <c r="D60" s="27" t="s">
        <v>243</v>
      </c>
      <c r="E60" s="86">
        <v>32</v>
      </c>
      <c r="F60" s="86">
        <v>15.2</v>
      </c>
      <c r="G60" s="111">
        <f t="shared" si="0"/>
        <v>47.5</v>
      </c>
    </row>
    <row r="61" spans="2:7" ht="51" customHeight="1">
      <c r="B61" s="64"/>
      <c r="C61" s="107" t="s">
        <v>358</v>
      </c>
      <c r="D61" s="27" t="s">
        <v>244</v>
      </c>
      <c r="E61" s="86">
        <v>5722</v>
      </c>
      <c r="F61" s="86">
        <v>2810.1</v>
      </c>
      <c r="G61" s="111">
        <f t="shared" si="0"/>
        <v>49.11045089129675</v>
      </c>
    </row>
    <row r="62" spans="2:7" ht="52.5" customHeight="1">
      <c r="B62" s="64"/>
      <c r="C62" s="107" t="s">
        <v>359</v>
      </c>
      <c r="D62" s="27" t="s">
        <v>245</v>
      </c>
      <c r="E62" s="86">
        <v>-638</v>
      </c>
      <c r="F62" s="86">
        <v>-377.2</v>
      </c>
      <c r="G62" s="111">
        <f t="shared" si="0"/>
        <v>59.12225705329154</v>
      </c>
    </row>
    <row r="63" spans="2:7" ht="14.25" customHeight="1">
      <c r="B63" s="64" t="s">
        <v>19</v>
      </c>
      <c r="C63" s="9" t="s">
        <v>278</v>
      </c>
      <c r="D63" s="175" t="s">
        <v>279</v>
      </c>
      <c r="E63" s="158">
        <f>E64+E65+E66+E67</f>
        <v>40930.1</v>
      </c>
      <c r="F63" s="158">
        <f>F64+F65+F66+F67</f>
        <v>33268.2</v>
      </c>
      <c r="G63" s="84">
        <f t="shared" si="0"/>
        <v>81.28052460169899</v>
      </c>
    </row>
    <row r="64" spans="2:7" ht="15.75" customHeight="1">
      <c r="B64" s="64"/>
      <c r="C64" s="3" t="s">
        <v>360</v>
      </c>
      <c r="D64" s="26" t="s">
        <v>361</v>
      </c>
      <c r="E64" s="155">
        <v>22119</v>
      </c>
      <c r="F64" s="155">
        <v>14835</v>
      </c>
      <c r="G64" s="58">
        <f t="shared" si="0"/>
        <v>67.06903567069035</v>
      </c>
    </row>
    <row r="65" spans="2:7" ht="15.75" customHeight="1">
      <c r="B65" s="64"/>
      <c r="C65" s="125" t="s">
        <v>280</v>
      </c>
      <c r="D65" s="26" t="s">
        <v>281</v>
      </c>
      <c r="E65" s="86">
        <v>9282</v>
      </c>
      <c r="F65" s="111">
        <v>9379.8</v>
      </c>
      <c r="G65" s="58">
        <f t="shared" si="0"/>
        <v>101.05365223012282</v>
      </c>
    </row>
    <row r="66" spans="2:7" ht="12.75" customHeight="1">
      <c r="B66" s="64"/>
      <c r="C66" s="125" t="s">
        <v>362</v>
      </c>
      <c r="D66" s="26" t="s">
        <v>282</v>
      </c>
      <c r="E66" s="86">
        <v>29.2</v>
      </c>
      <c r="F66" s="86">
        <v>-0.2</v>
      </c>
      <c r="G66" s="58">
        <f t="shared" si="0"/>
        <v>-0.6849315068493151</v>
      </c>
    </row>
    <row r="67" spans="2:7" ht="25.5" customHeight="1">
      <c r="B67" s="64"/>
      <c r="C67" s="125" t="s">
        <v>363</v>
      </c>
      <c r="D67" s="26" t="s">
        <v>364</v>
      </c>
      <c r="E67" s="86">
        <v>9499.9</v>
      </c>
      <c r="F67" s="155">
        <v>9053.6</v>
      </c>
      <c r="G67" s="58">
        <f t="shared" si="0"/>
        <v>95.3020558111138</v>
      </c>
    </row>
    <row r="68" spans="2:7" ht="13.5" customHeight="1">
      <c r="B68" s="64" t="s">
        <v>20</v>
      </c>
      <c r="C68" s="126" t="s">
        <v>283</v>
      </c>
      <c r="D68" s="175" t="s">
        <v>284</v>
      </c>
      <c r="E68" s="158">
        <f>E69+E71</f>
        <v>97383</v>
      </c>
      <c r="F68" s="158">
        <f>F69+F71</f>
        <v>23065.600000000002</v>
      </c>
      <c r="G68" s="84">
        <f t="shared" si="0"/>
        <v>23.68544817884025</v>
      </c>
    </row>
    <row r="69" spans="2:7" s="2" customFormat="1" ht="14.25" customHeight="1">
      <c r="B69" s="85"/>
      <c r="C69" s="120" t="s">
        <v>365</v>
      </c>
      <c r="D69" s="26" t="s">
        <v>285</v>
      </c>
      <c r="E69" s="155">
        <f>E70</f>
        <v>45813</v>
      </c>
      <c r="F69" s="155">
        <f>F70</f>
        <v>4577.2</v>
      </c>
      <c r="G69" s="58">
        <f t="shared" si="0"/>
        <v>9.991050575164254</v>
      </c>
    </row>
    <row r="70" spans="2:7" ht="25.5" customHeight="1">
      <c r="B70" s="64"/>
      <c r="C70" s="120" t="s">
        <v>286</v>
      </c>
      <c r="D70" s="26" t="s">
        <v>287</v>
      </c>
      <c r="E70" s="86">
        <v>45813</v>
      </c>
      <c r="F70" s="86">
        <v>4577.2</v>
      </c>
      <c r="G70" s="58">
        <f t="shared" si="0"/>
        <v>9.991050575164254</v>
      </c>
    </row>
    <row r="71" spans="2:7" ht="15" customHeight="1">
      <c r="B71" s="64"/>
      <c r="C71" s="120" t="s">
        <v>288</v>
      </c>
      <c r="D71" s="26" t="s">
        <v>289</v>
      </c>
      <c r="E71" s="155">
        <f>E73+E74</f>
        <v>51570</v>
      </c>
      <c r="F71" s="155">
        <f>F73+F74</f>
        <v>18488.4</v>
      </c>
      <c r="G71" s="58">
        <f t="shared" si="0"/>
        <v>35.85107620709715</v>
      </c>
    </row>
    <row r="72" spans="2:7" ht="15.75" customHeight="1">
      <c r="B72" s="64"/>
      <c r="C72" s="120" t="s">
        <v>209</v>
      </c>
      <c r="D72" s="26" t="s">
        <v>208</v>
      </c>
      <c r="E72" s="155">
        <f>E73</f>
        <v>26952</v>
      </c>
      <c r="F72" s="155">
        <f>F73</f>
        <v>14511</v>
      </c>
      <c r="G72" s="58">
        <f t="shared" si="0"/>
        <v>53.840160284951025</v>
      </c>
    </row>
    <row r="73" spans="2:7" ht="26.25" customHeight="1">
      <c r="B73" s="64"/>
      <c r="C73" s="107" t="s">
        <v>211</v>
      </c>
      <c r="D73" s="26" t="s">
        <v>210</v>
      </c>
      <c r="E73" s="86">
        <v>26952</v>
      </c>
      <c r="F73" s="86">
        <v>14511</v>
      </c>
      <c r="G73" s="58">
        <f t="shared" si="0"/>
        <v>53.840160284951025</v>
      </c>
    </row>
    <row r="74" spans="2:7" ht="16.5" customHeight="1">
      <c r="B74" s="64"/>
      <c r="C74" s="107" t="s">
        <v>213</v>
      </c>
      <c r="D74" s="26" t="s">
        <v>212</v>
      </c>
      <c r="E74" s="86">
        <f>E75</f>
        <v>24618</v>
      </c>
      <c r="F74" s="86">
        <f>F75</f>
        <v>3977.4</v>
      </c>
      <c r="G74" s="58">
        <f t="shared" si="0"/>
        <v>16.156470874969532</v>
      </c>
    </row>
    <row r="75" spans="2:7" ht="27" customHeight="1">
      <c r="B75" s="64"/>
      <c r="C75" s="107" t="s">
        <v>215</v>
      </c>
      <c r="D75" s="26" t="s">
        <v>214</v>
      </c>
      <c r="E75" s="86">
        <v>24618</v>
      </c>
      <c r="F75" s="184">
        <v>3977.4</v>
      </c>
      <c r="G75" s="58">
        <f t="shared" si="0"/>
        <v>16.156470874969532</v>
      </c>
    </row>
    <row r="76" spans="2:7" ht="13.5" customHeight="1">
      <c r="B76" s="64" t="s">
        <v>21</v>
      </c>
      <c r="C76" s="9" t="s">
        <v>189</v>
      </c>
      <c r="D76" s="175" t="s">
        <v>190</v>
      </c>
      <c r="E76" s="158">
        <f>E77+E79</f>
        <v>9700</v>
      </c>
      <c r="F76" s="158">
        <f>F77+F79</f>
        <v>5194.8</v>
      </c>
      <c r="G76" s="84">
        <f t="shared" si="0"/>
        <v>53.55463917525773</v>
      </c>
    </row>
    <row r="77" spans="2:7" ht="23.25" customHeight="1">
      <c r="B77" s="64"/>
      <c r="C77" s="120" t="s">
        <v>191</v>
      </c>
      <c r="D77" s="26" t="s">
        <v>192</v>
      </c>
      <c r="E77" s="155">
        <f>E78</f>
        <v>9600</v>
      </c>
      <c r="F77" s="155">
        <f>F78</f>
        <v>5179.8</v>
      </c>
      <c r="G77" s="58">
        <f t="shared" si="0"/>
        <v>53.956250000000004</v>
      </c>
    </row>
    <row r="78" spans="2:7" ht="38.25" customHeight="1">
      <c r="B78" s="64"/>
      <c r="C78" s="120" t="s">
        <v>366</v>
      </c>
      <c r="D78" s="26" t="s">
        <v>193</v>
      </c>
      <c r="E78" s="86">
        <v>9600</v>
      </c>
      <c r="F78" s="86">
        <v>5179.8</v>
      </c>
      <c r="G78" s="58">
        <f t="shared" si="0"/>
        <v>53.956250000000004</v>
      </c>
    </row>
    <row r="79" spans="2:7" ht="27" customHeight="1">
      <c r="B79" s="64"/>
      <c r="C79" s="127" t="s">
        <v>194</v>
      </c>
      <c r="D79" s="26" t="s">
        <v>296</v>
      </c>
      <c r="E79" s="155">
        <f>E80</f>
        <v>100</v>
      </c>
      <c r="F79" s="155">
        <f>F80</f>
        <v>15</v>
      </c>
      <c r="G79" s="58">
        <f t="shared" si="0"/>
        <v>15</v>
      </c>
    </row>
    <row r="80" spans="2:7" ht="28.5" customHeight="1">
      <c r="B80" s="64"/>
      <c r="C80" s="128" t="s">
        <v>315</v>
      </c>
      <c r="D80" s="26" t="s">
        <v>316</v>
      </c>
      <c r="E80" s="86">
        <v>100</v>
      </c>
      <c r="F80" s="86">
        <v>15</v>
      </c>
      <c r="G80" s="58">
        <f t="shared" si="0"/>
        <v>15</v>
      </c>
    </row>
    <row r="81" spans="2:7" ht="22.5" customHeight="1">
      <c r="B81" s="64" t="s">
        <v>22</v>
      </c>
      <c r="C81" s="9" t="s">
        <v>317</v>
      </c>
      <c r="D81" s="175" t="s">
        <v>318</v>
      </c>
      <c r="E81" s="158">
        <f>E82+E83+E86+E90+E94+E98</f>
        <v>0</v>
      </c>
      <c r="F81" s="158">
        <f>F82+F83+F86+F90+F94+F98</f>
        <v>0</v>
      </c>
      <c r="G81" s="84">
        <v>0</v>
      </c>
    </row>
    <row r="82" spans="2:7" ht="26.25" customHeight="1" hidden="1">
      <c r="B82" s="64"/>
      <c r="C82" s="3" t="s">
        <v>319</v>
      </c>
      <c r="D82" s="26" t="s">
        <v>320</v>
      </c>
      <c r="E82" s="155"/>
      <c r="F82" s="155"/>
      <c r="G82" s="58">
        <v>0</v>
      </c>
    </row>
    <row r="83" spans="2:7" ht="0.75" customHeight="1" hidden="1">
      <c r="B83" s="64"/>
      <c r="C83" s="3" t="s">
        <v>321</v>
      </c>
      <c r="D83" s="26" t="s">
        <v>322</v>
      </c>
      <c r="E83" s="155">
        <f>E84</f>
        <v>0</v>
      </c>
      <c r="F83" s="155">
        <f>F84</f>
        <v>0</v>
      </c>
      <c r="G83" s="58">
        <v>0</v>
      </c>
    </row>
    <row r="84" spans="2:7" ht="15.75" customHeight="1" hidden="1">
      <c r="B84" s="64"/>
      <c r="C84" s="3" t="s">
        <v>323</v>
      </c>
      <c r="D84" s="26" t="s">
        <v>324</v>
      </c>
      <c r="E84" s="155">
        <f>E85</f>
        <v>0</v>
      </c>
      <c r="F84" s="155">
        <f>F85</f>
        <v>0</v>
      </c>
      <c r="G84" s="58" t="e">
        <f t="shared" si="0"/>
        <v>#DIV/0!</v>
      </c>
    </row>
    <row r="85" spans="2:7" ht="15" customHeight="1" hidden="1">
      <c r="B85" s="64"/>
      <c r="C85" s="3" t="s">
        <v>325</v>
      </c>
      <c r="D85" s="26" t="s">
        <v>326</v>
      </c>
      <c r="E85" s="155"/>
      <c r="F85" s="155">
        <v>0</v>
      </c>
      <c r="G85" s="58" t="e">
        <f t="shared" si="0"/>
        <v>#DIV/0!</v>
      </c>
    </row>
    <row r="86" spans="2:7" ht="12" customHeight="1" hidden="1">
      <c r="B86" s="64"/>
      <c r="C86" s="4" t="s">
        <v>11</v>
      </c>
      <c r="D86" s="26" t="s">
        <v>10</v>
      </c>
      <c r="E86" s="155">
        <f>E87+E88+E89</f>
        <v>0</v>
      </c>
      <c r="F86" s="155">
        <f>F87+F88+F89</f>
        <v>0</v>
      </c>
      <c r="G86" s="58">
        <v>0</v>
      </c>
    </row>
    <row r="87" spans="2:7" ht="13.5" customHeight="1" hidden="1">
      <c r="B87" s="64"/>
      <c r="C87" s="3" t="s">
        <v>327</v>
      </c>
      <c r="D87" s="26" t="s">
        <v>328</v>
      </c>
      <c r="E87" s="155"/>
      <c r="F87" s="155"/>
      <c r="G87" s="58">
        <v>0</v>
      </c>
    </row>
    <row r="88" spans="2:7" ht="16.5" customHeight="1" hidden="1">
      <c r="B88" s="64"/>
      <c r="C88" s="3" t="s">
        <v>329</v>
      </c>
      <c r="D88" s="26" t="s">
        <v>8</v>
      </c>
      <c r="E88" s="155"/>
      <c r="F88" s="155"/>
      <c r="G88" s="58" t="e">
        <f t="shared" si="0"/>
        <v>#DIV/0!</v>
      </c>
    </row>
    <row r="89" spans="2:7" ht="23.25" customHeight="1" hidden="1">
      <c r="B89" s="64"/>
      <c r="C89" s="4" t="s">
        <v>247</v>
      </c>
      <c r="D89" s="26" t="s">
        <v>9</v>
      </c>
      <c r="E89" s="155"/>
      <c r="F89" s="155"/>
      <c r="G89" s="58">
        <v>0</v>
      </c>
    </row>
    <row r="90" spans="2:7" ht="23.25" customHeight="1" hidden="1">
      <c r="B90" s="64"/>
      <c r="C90" s="3" t="s">
        <v>330</v>
      </c>
      <c r="D90" s="26" t="s">
        <v>331</v>
      </c>
      <c r="E90" s="155">
        <f>E91+E92</f>
        <v>0</v>
      </c>
      <c r="F90" s="155">
        <f>F91+F92</f>
        <v>0</v>
      </c>
      <c r="G90" s="58"/>
    </row>
    <row r="91" spans="2:7" ht="24" customHeight="1" hidden="1">
      <c r="B91" s="64"/>
      <c r="C91" s="3" t="s">
        <v>332</v>
      </c>
      <c r="D91" s="26" t="s">
        <v>333</v>
      </c>
      <c r="E91" s="155">
        <v>0</v>
      </c>
      <c r="F91" s="155">
        <v>0</v>
      </c>
      <c r="G91" s="58"/>
    </row>
    <row r="92" spans="2:7" ht="24.75" customHeight="1" hidden="1">
      <c r="B92" s="64"/>
      <c r="C92" s="3" t="s">
        <v>334</v>
      </c>
      <c r="D92" s="26" t="s">
        <v>335</v>
      </c>
      <c r="E92" s="155"/>
      <c r="F92" s="155"/>
      <c r="G92" s="58"/>
    </row>
    <row r="93" spans="2:7" ht="26.25" customHeight="1" hidden="1">
      <c r="B93" s="64"/>
      <c r="C93" s="3" t="s">
        <v>336</v>
      </c>
      <c r="D93" s="26" t="s">
        <v>337</v>
      </c>
      <c r="E93" s="155"/>
      <c r="F93" s="155"/>
      <c r="G93" s="58"/>
    </row>
    <row r="94" spans="2:7" ht="28.5" customHeight="1" hidden="1">
      <c r="B94" s="64"/>
      <c r="C94" s="3" t="s">
        <v>185</v>
      </c>
      <c r="D94" s="26" t="s">
        <v>186</v>
      </c>
      <c r="E94" s="155">
        <f>E95+E96+E97</f>
        <v>0</v>
      </c>
      <c r="F94" s="155">
        <f>F95+F96+F97</f>
        <v>0</v>
      </c>
      <c r="G94" s="58"/>
    </row>
    <row r="95" spans="2:7" ht="24.75" customHeight="1" hidden="1">
      <c r="B95" s="64"/>
      <c r="C95" s="3" t="s">
        <v>187</v>
      </c>
      <c r="D95" s="26" t="s">
        <v>188</v>
      </c>
      <c r="E95" s="155"/>
      <c r="F95" s="155"/>
      <c r="G95" s="58"/>
    </row>
    <row r="96" spans="2:7" ht="24" customHeight="1" hidden="1">
      <c r="B96" s="64"/>
      <c r="C96" s="3" t="s">
        <v>161</v>
      </c>
      <c r="D96" s="26" t="s">
        <v>162</v>
      </c>
      <c r="E96" s="155"/>
      <c r="F96" s="155"/>
      <c r="G96" s="58"/>
    </row>
    <row r="97" spans="2:7" ht="21" customHeight="1" hidden="1">
      <c r="B97" s="64"/>
      <c r="C97" s="3" t="s">
        <v>163</v>
      </c>
      <c r="D97" s="26" t="s">
        <v>164</v>
      </c>
      <c r="E97" s="155"/>
      <c r="F97" s="155"/>
      <c r="G97" s="58"/>
    </row>
    <row r="98" spans="2:7" ht="30.75" customHeight="1" hidden="1">
      <c r="B98" s="64"/>
      <c r="C98" s="3" t="s">
        <v>235</v>
      </c>
      <c r="D98" s="26" t="s">
        <v>236</v>
      </c>
      <c r="E98" s="155"/>
      <c r="F98" s="155"/>
      <c r="G98" s="58">
        <v>0</v>
      </c>
    </row>
    <row r="99" spans="2:7" ht="25.5" customHeight="1">
      <c r="B99" s="64" t="s">
        <v>23</v>
      </c>
      <c r="C99" s="11" t="s">
        <v>165</v>
      </c>
      <c r="D99" s="34"/>
      <c r="E99" s="157">
        <f>E100+E116+E124+E127+E142+E161</f>
        <v>52582.1</v>
      </c>
      <c r="F99" s="157">
        <f>F100+F116+F124+F127+F142+F161</f>
        <v>33744.4</v>
      </c>
      <c r="G99" s="83">
        <f aca="true" t="shared" si="1" ref="G99:G127">F99/E99*100</f>
        <v>64.17469062665813</v>
      </c>
    </row>
    <row r="100" spans="2:7" ht="29.25" customHeight="1">
      <c r="B100" s="64" t="s">
        <v>24</v>
      </c>
      <c r="C100" s="9" t="s">
        <v>166</v>
      </c>
      <c r="D100" s="175" t="s">
        <v>167</v>
      </c>
      <c r="E100" s="158">
        <f>E101+E110+E113</f>
        <v>25154.2</v>
      </c>
      <c r="F100" s="158">
        <f>F101+F110+F113</f>
        <v>17904.8</v>
      </c>
      <c r="G100" s="84">
        <f t="shared" si="1"/>
        <v>71.18016076838062</v>
      </c>
    </row>
    <row r="101" spans="2:7" ht="52.5" customHeight="1">
      <c r="B101" s="64"/>
      <c r="C101" s="120" t="s">
        <v>5</v>
      </c>
      <c r="D101" s="26" t="s">
        <v>168</v>
      </c>
      <c r="E101" s="155">
        <f>E102+E106+E108</f>
        <v>15469</v>
      </c>
      <c r="F101" s="155">
        <f>F102+F106+F108</f>
        <v>10548.9</v>
      </c>
      <c r="G101" s="58">
        <f t="shared" si="1"/>
        <v>68.19380696877626</v>
      </c>
    </row>
    <row r="102" spans="2:7" ht="51" customHeight="1">
      <c r="B102" s="64"/>
      <c r="C102" s="120" t="s">
        <v>169</v>
      </c>
      <c r="D102" s="26" t="s">
        <v>367</v>
      </c>
      <c r="E102" s="155">
        <f>E103</f>
        <v>8998.4</v>
      </c>
      <c r="F102" s="155">
        <f>F103</f>
        <v>4721.4</v>
      </c>
      <c r="G102" s="58">
        <f t="shared" si="1"/>
        <v>52.46932788051208</v>
      </c>
    </row>
    <row r="103" spans="2:7" ht="51.75" customHeight="1">
      <c r="B103" s="64"/>
      <c r="C103" s="110" t="s">
        <v>116</v>
      </c>
      <c r="D103" s="26" t="s">
        <v>12</v>
      </c>
      <c r="E103" s="86">
        <v>8998.4</v>
      </c>
      <c r="F103" s="86">
        <v>4721.4</v>
      </c>
      <c r="G103" s="58">
        <f t="shared" si="1"/>
        <v>52.46932788051208</v>
      </c>
    </row>
    <row r="104" spans="2:7" ht="1.5" customHeight="1" hidden="1">
      <c r="B104" s="64"/>
      <c r="C104" s="120" t="s">
        <v>170</v>
      </c>
      <c r="D104" s="26" t="s">
        <v>171</v>
      </c>
      <c r="E104" s="155"/>
      <c r="F104" s="155"/>
      <c r="G104" s="58" t="e">
        <f t="shared" si="1"/>
        <v>#DIV/0!</v>
      </c>
    </row>
    <row r="105" spans="2:7" ht="34.5" customHeight="1" hidden="1">
      <c r="B105" s="64"/>
      <c r="C105" s="120" t="s">
        <v>172</v>
      </c>
      <c r="D105" s="26" t="s">
        <v>173</v>
      </c>
      <c r="E105" s="155"/>
      <c r="F105" s="155"/>
      <c r="G105" s="58" t="e">
        <f t="shared" si="1"/>
        <v>#DIV/0!</v>
      </c>
    </row>
    <row r="106" spans="2:7" ht="56.25" customHeight="1">
      <c r="B106" s="64"/>
      <c r="C106" s="120" t="s">
        <v>225</v>
      </c>
      <c r="D106" s="26" t="s">
        <v>174</v>
      </c>
      <c r="E106" s="155">
        <f>E107</f>
        <v>4602.6</v>
      </c>
      <c r="F106" s="155">
        <f>F107</f>
        <v>4602.6</v>
      </c>
      <c r="G106" s="58">
        <f t="shared" si="1"/>
        <v>100</v>
      </c>
    </row>
    <row r="107" spans="2:7" ht="55.5" customHeight="1">
      <c r="B107" s="64"/>
      <c r="C107" s="110" t="s">
        <v>13</v>
      </c>
      <c r="D107" s="26" t="s">
        <v>175</v>
      </c>
      <c r="E107" s="86">
        <v>4602.6</v>
      </c>
      <c r="F107" s="86">
        <v>4602.6</v>
      </c>
      <c r="G107" s="58">
        <f t="shared" si="1"/>
        <v>100</v>
      </c>
    </row>
    <row r="108" spans="2:7" ht="38.25" customHeight="1">
      <c r="B108" s="64"/>
      <c r="C108" s="120" t="s">
        <v>183</v>
      </c>
      <c r="D108" s="26" t="s">
        <v>4</v>
      </c>
      <c r="E108" s="155">
        <f>E109</f>
        <v>1868</v>
      </c>
      <c r="F108" s="155">
        <f>F109</f>
        <v>1224.9</v>
      </c>
      <c r="G108" s="58">
        <f t="shared" si="1"/>
        <v>65.5728051391863</v>
      </c>
    </row>
    <row r="109" spans="2:7" ht="30" customHeight="1">
      <c r="B109" s="64"/>
      <c r="C109" s="110" t="s">
        <v>182</v>
      </c>
      <c r="D109" s="26" t="s">
        <v>3</v>
      </c>
      <c r="E109" s="86">
        <v>1868</v>
      </c>
      <c r="F109" s="86">
        <v>1224.9</v>
      </c>
      <c r="G109" s="58">
        <f t="shared" si="1"/>
        <v>65.5728051391863</v>
      </c>
    </row>
    <row r="110" spans="2:7" ht="15" customHeight="1">
      <c r="B110" s="64"/>
      <c r="C110" s="120" t="s">
        <v>176</v>
      </c>
      <c r="D110" s="26" t="s">
        <v>177</v>
      </c>
      <c r="E110" s="155">
        <f>E111</f>
        <v>3581</v>
      </c>
      <c r="F110" s="155">
        <f>F111</f>
        <v>3584.9</v>
      </c>
      <c r="G110" s="58">
        <f t="shared" si="1"/>
        <v>100.10890812622173</v>
      </c>
    </row>
    <row r="111" spans="2:7" ht="40.5" customHeight="1">
      <c r="B111" s="64"/>
      <c r="C111" s="120" t="s">
        <v>178</v>
      </c>
      <c r="D111" s="26" t="s">
        <v>179</v>
      </c>
      <c r="E111" s="155">
        <f>E112</f>
        <v>3581</v>
      </c>
      <c r="F111" s="155">
        <f>F112</f>
        <v>3584.9</v>
      </c>
      <c r="G111" s="58">
        <f t="shared" si="1"/>
        <v>100.10890812622173</v>
      </c>
    </row>
    <row r="112" spans="2:7" ht="38.25" customHeight="1">
      <c r="B112" s="64"/>
      <c r="C112" s="120" t="s">
        <v>180</v>
      </c>
      <c r="D112" s="26" t="s">
        <v>181</v>
      </c>
      <c r="E112" s="86">
        <v>3581</v>
      </c>
      <c r="F112" s="86">
        <v>3584.9</v>
      </c>
      <c r="G112" s="58">
        <f t="shared" si="1"/>
        <v>100.10890812622173</v>
      </c>
    </row>
    <row r="113" spans="2:7" ht="51.75" customHeight="1">
      <c r="B113" s="64"/>
      <c r="C113" s="120" t="s">
        <v>111</v>
      </c>
      <c r="D113" s="26" t="s">
        <v>112</v>
      </c>
      <c r="E113" s="155">
        <f>E114</f>
        <v>6104.2</v>
      </c>
      <c r="F113" s="155">
        <f>F114</f>
        <v>3771</v>
      </c>
      <c r="G113" s="58">
        <v>0</v>
      </c>
    </row>
    <row r="114" spans="2:7" ht="51" customHeight="1">
      <c r="B114" s="64"/>
      <c r="C114" s="120" t="s">
        <v>113</v>
      </c>
      <c r="D114" s="26" t="s">
        <v>114</v>
      </c>
      <c r="E114" s="155">
        <f>E115</f>
        <v>6104.2</v>
      </c>
      <c r="F114" s="155">
        <f>F115</f>
        <v>3771</v>
      </c>
      <c r="G114" s="58">
        <v>0</v>
      </c>
    </row>
    <row r="115" spans="2:7" ht="50.25" customHeight="1">
      <c r="B115" s="64"/>
      <c r="C115" s="4" t="s">
        <v>14</v>
      </c>
      <c r="D115" s="26" t="s">
        <v>292</v>
      </c>
      <c r="E115" s="86">
        <v>6104.2</v>
      </c>
      <c r="F115" s="86">
        <v>3771</v>
      </c>
      <c r="G115" s="58">
        <v>0</v>
      </c>
    </row>
    <row r="116" spans="2:7" ht="14.25" customHeight="1">
      <c r="B116" s="64" t="s">
        <v>25</v>
      </c>
      <c r="C116" s="9" t="s">
        <v>293</v>
      </c>
      <c r="D116" s="175" t="s">
        <v>294</v>
      </c>
      <c r="E116" s="158">
        <f>E117</f>
        <v>4730.6</v>
      </c>
      <c r="F116" s="158">
        <f>F117</f>
        <v>4177.900000000001</v>
      </c>
      <c r="G116" s="84">
        <f t="shared" si="1"/>
        <v>88.31649262250032</v>
      </c>
    </row>
    <row r="117" spans="2:7" ht="14.25" customHeight="1">
      <c r="B117" s="64"/>
      <c r="C117" s="120" t="s">
        <v>295</v>
      </c>
      <c r="D117" s="26" t="s">
        <v>203</v>
      </c>
      <c r="E117" s="86">
        <f>E118+E119+E120+E123</f>
        <v>4730.6</v>
      </c>
      <c r="F117" s="86">
        <f>F118+F119+F120+F123</f>
        <v>4177.900000000001</v>
      </c>
      <c r="G117" s="58">
        <f>F117/E117*100</f>
        <v>88.31649262250032</v>
      </c>
    </row>
    <row r="118" spans="2:7" ht="25.5" customHeight="1">
      <c r="B118" s="64"/>
      <c r="C118" s="120" t="s">
        <v>369</v>
      </c>
      <c r="D118" s="26" t="s">
        <v>368</v>
      </c>
      <c r="E118" s="86">
        <v>415.8</v>
      </c>
      <c r="F118" s="86">
        <v>413.3</v>
      </c>
      <c r="G118" s="58">
        <f>F118/E118*100</f>
        <v>99.3987493987494</v>
      </c>
    </row>
    <row r="119" spans="2:7" ht="14.25" customHeight="1">
      <c r="B119" s="64"/>
      <c r="C119" s="120" t="s">
        <v>371</v>
      </c>
      <c r="D119" s="26" t="s">
        <v>370</v>
      </c>
      <c r="E119" s="86">
        <v>477.1</v>
      </c>
      <c r="F119" s="86">
        <v>477.6</v>
      </c>
      <c r="G119" s="58">
        <f t="shared" si="1"/>
        <v>100.10479983232028</v>
      </c>
    </row>
    <row r="120" spans="2:7" ht="14.25" customHeight="1">
      <c r="B120" s="64"/>
      <c r="C120" s="120" t="s">
        <v>373</v>
      </c>
      <c r="D120" s="26" t="s">
        <v>372</v>
      </c>
      <c r="E120" s="86">
        <f>E121+E122</f>
        <v>3837.7000000000003</v>
      </c>
      <c r="F120" s="86">
        <f>F121+F122</f>
        <v>3286.8</v>
      </c>
      <c r="G120" s="58">
        <f t="shared" si="1"/>
        <v>85.64504781509758</v>
      </c>
    </row>
    <row r="121" spans="2:7" ht="14.25" customHeight="1">
      <c r="B121" s="64"/>
      <c r="C121" s="120" t="s">
        <v>376</v>
      </c>
      <c r="D121" s="26" t="s">
        <v>374</v>
      </c>
      <c r="E121" s="86">
        <v>2901.8</v>
      </c>
      <c r="F121" s="86">
        <v>2680.9</v>
      </c>
      <c r="G121" s="58">
        <f t="shared" si="1"/>
        <v>92.38748363084981</v>
      </c>
    </row>
    <row r="122" spans="2:7" ht="16.5" customHeight="1">
      <c r="B122" s="64"/>
      <c r="C122" s="120" t="s">
        <v>377</v>
      </c>
      <c r="D122" s="26" t="s">
        <v>375</v>
      </c>
      <c r="E122" s="86">
        <v>935.9</v>
      </c>
      <c r="F122" s="86">
        <v>605.9</v>
      </c>
      <c r="G122" s="58">
        <f t="shared" si="1"/>
        <v>64.73982263062294</v>
      </c>
    </row>
    <row r="123" spans="2:7" ht="54" customHeight="1">
      <c r="B123" s="64"/>
      <c r="C123" s="120" t="s">
        <v>489</v>
      </c>
      <c r="D123" s="26" t="s">
        <v>490</v>
      </c>
      <c r="E123" s="86">
        <v>0</v>
      </c>
      <c r="F123" s="86">
        <v>0.2</v>
      </c>
      <c r="G123" s="58">
        <v>0</v>
      </c>
    </row>
    <row r="124" spans="2:7" ht="22.5" customHeight="1">
      <c r="B124" s="64" t="s">
        <v>26</v>
      </c>
      <c r="C124" s="9" t="s">
        <v>205</v>
      </c>
      <c r="D124" s="175" t="s">
        <v>206</v>
      </c>
      <c r="E124" s="158">
        <f>E125+E126</f>
        <v>483.6</v>
      </c>
      <c r="F124" s="158">
        <f>F125+F126</f>
        <v>189.70000000000002</v>
      </c>
      <c r="G124" s="84">
        <f t="shared" si="1"/>
        <v>39.22663358147229</v>
      </c>
    </row>
    <row r="125" spans="2:7" ht="26.25" customHeight="1">
      <c r="B125" s="64"/>
      <c r="C125" s="22" t="s">
        <v>197</v>
      </c>
      <c r="D125" s="26" t="s">
        <v>198</v>
      </c>
      <c r="E125" s="86">
        <v>473.6</v>
      </c>
      <c r="F125" s="86">
        <v>172.9</v>
      </c>
      <c r="G125" s="58">
        <f t="shared" si="1"/>
        <v>36.50760135135135</v>
      </c>
    </row>
    <row r="126" spans="2:7" ht="27" customHeight="1">
      <c r="B126" s="64"/>
      <c r="C126" s="22" t="s">
        <v>200</v>
      </c>
      <c r="D126" s="26" t="s">
        <v>199</v>
      </c>
      <c r="E126" s="86">
        <v>10</v>
      </c>
      <c r="F126" s="86">
        <v>16.8</v>
      </c>
      <c r="G126" s="58">
        <v>0</v>
      </c>
    </row>
    <row r="127" spans="2:7" ht="27" customHeight="1">
      <c r="B127" s="64" t="s">
        <v>27</v>
      </c>
      <c r="C127" s="9" t="s">
        <v>207</v>
      </c>
      <c r="D127" s="175" t="s">
        <v>217</v>
      </c>
      <c r="E127" s="158">
        <f>E128+E130+E136+E141+E133</f>
        <v>20169</v>
      </c>
      <c r="F127" s="158">
        <f>F128+F130+F136+F141+F133</f>
        <v>5708</v>
      </c>
      <c r="G127" s="84">
        <f t="shared" si="1"/>
        <v>28.30085775199564</v>
      </c>
    </row>
    <row r="128" spans="2:7" ht="17.25" customHeight="1" hidden="1">
      <c r="B128" s="64"/>
      <c r="C128" s="3" t="s">
        <v>218</v>
      </c>
      <c r="D128" s="26" t="s">
        <v>219</v>
      </c>
      <c r="E128" s="155">
        <f>E129</f>
        <v>0</v>
      </c>
      <c r="F128" s="155">
        <f>F129</f>
        <v>0</v>
      </c>
      <c r="G128" s="58">
        <v>0</v>
      </c>
    </row>
    <row r="129" spans="2:7" ht="14.25" customHeight="1" hidden="1">
      <c r="B129" s="64"/>
      <c r="C129" s="3" t="s">
        <v>220</v>
      </c>
      <c r="D129" s="26" t="s">
        <v>221</v>
      </c>
      <c r="E129" s="155">
        <v>0</v>
      </c>
      <c r="F129" s="155">
        <v>0</v>
      </c>
      <c r="G129" s="58">
        <v>0</v>
      </c>
    </row>
    <row r="130" spans="2:7" ht="51" customHeight="1" hidden="1">
      <c r="B130" s="64"/>
      <c r="C130" s="120" t="s">
        <v>222</v>
      </c>
      <c r="D130" s="26" t="s">
        <v>216</v>
      </c>
      <c r="E130" s="155">
        <f>E131</f>
        <v>0</v>
      </c>
      <c r="F130" s="155">
        <f>F131</f>
        <v>0</v>
      </c>
      <c r="G130" s="58" t="e">
        <f aca="true" t="shared" si="2" ref="G130:G159">F130/E130*100</f>
        <v>#DIV/0!</v>
      </c>
    </row>
    <row r="131" spans="2:7" ht="51.75" customHeight="1" hidden="1">
      <c r="B131" s="64"/>
      <c r="C131" s="120" t="s">
        <v>226</v>
      </c>
      <c r="D131" s="26" t="s">
        <v>246</v>
      </c>
      <c r="E131" s="155">
        <f>+E132</f>
        <v>0</v>
      </c>
      <c r="F131" s="155">
        <f>F132</f>
        <v>0</v>
      </c>
      <c r="G131" s="58" t="e">
        <f t="shared" si="2"/>
        <v>#DIV/0!</v>
      </c>
    </row>
    <row r="132" spans="2:7" ht="50.25" customHeight="1" hidden="1">
      <c r="B132" s="64"/>
      <c r="C132" s="110" t="s">
        <v>352</v>
      </c>
      <c r="D132" s="26" t="s">
        <v>201</v>
      </c>
      <c r="E132" s="86"/>
      <c r="F132" s="86"/>
      <c r="G132" s="58" t="e">
        <f t="shared" si="2"/>
        <v>#DIV/0!</v>
      </c>
    </row>
    <row r="133" spans="2:7" ht="51" customHeight="1">
      <c r="B133" s="64"/>
      <c r="C133" s="122" t="s">
        <v>378</v>
      </c>
      <c r="D133" s="26" t="s">
        <v>216</v>
      </c>
      <c r="E133" s="86">
        <f>E134</f>
        <v>2965</v>
      </c>
      <c r="F133" s="86">
        <f>F134</f>
        <v>253.8</v>
      </c>
      <c r="G133" s="58">
        <f t="shared" si="2"/>
        <v>8.559865092748737</v>
      </c>
    </row>
    <row r="134" spans="2:7" ht="64.5" customHeight="1">
      <c r="B134" s="64"/>
      <c r="C134" s="122" t="s">
        <v>492</v>
      </c>
      <c r="D134" s="26" t="s">
        <v>246</v>
      </c>
      <c r="E134" s="86">
        <f>E135</f>
        <v>2965</v>
      </c>
      <c r="F134" s="86">
        <f>F135</f>
        <v>253.8</v>
      </c>
      <c r="G134" s="58">
        <f t="shared" si="2"/>
        <v>8.559865092748737</v>
      </c>
    </row>
    <row r="135" spans="2:7" ht="67.5" customHeight="1">
      <c r="B135" s="64"/>
      <c r="C135" s="134" t="s">
        <v>491</v>
      </c>
      <c r="D135" s="26" t="s">
        <v>201</v>
      </c>
      <c r="E135" s="86">
        <v>2965</v>
      </c>
      <c r="F135" s="86">
        <v>253.8</v>
      </c>
      <c r="G135" s="58">
        <f t="shared" si="2"/>
        <v>8.559865092748737</v>
      </c>
    </row>
    <row r="136" spans="2:7" ht="25.5" customHeight="1">
      <c r="B136" s="64"/>
      <c r="C136" s="120" t="s">
        <v>379</v>
      </c>
      <c r="D136" s="26" t="s">
        <v>227</v>
      </c>
      <c r="E136" s="155">
        <f>E137+E139</f>
        <v>15551</v>
      </c>
      <c r="F136" s="155">
        <f>F137+F139</f>
        <v>5294</v>
      </c>
      <c r="G136" s="58">
        <f t="shared" si="2"/>
        <v>34.04282682785673</v>
      </c>
    </row>
    <row r="137" spans="2:7" ht="25.5" customHeight="1">
      <c r="B137" s="64"/>
      <c r="C137" s="120" t="s">
        <v>228</v>
      </c>
      <c r="D137" s="26" t="s">
        <v>229</v>
      </c>
      <c r="E137" s="155">
        <f>E138</f>
        <v>11568</v>
      </c>
      <c r="F137" s="155">
        <f>F138</f>
        <v>2235.7</v>
      </c>
      <c r="G137" s="58">
        <f t="shared" si="2"/>
        <v>19.32659059474412</v>
      </c>
    </row>
    <row r="138" spans="2:7" ht="39.75" customHeight="1">
      <c r="B138" s="64"/>
      <c r="C138" s="120" t="s">
        <v>230</v>
      </c>
      <c r="D138" s="26" t="s">
        <v>231</v>
      </c>
      <c r="E138" s="86">
        <v>11568</v>
      </c>
      <c r="F138" s="86">
        <v>2235.7</v>
      </c>
      <c r="G138" s="58">
        <f t="shared" si="2"/>
        <v>19.32659059474412</v>
      </c>
    </row>
    <row r="139" spans="2:7" ht="39" customHeight="1">
      <c r="B139" s="64"/>
      <c r="C139" s="120" t="s">
        <v>380</v>
      </c>
      <c r="D139" s="26" t="s">
        <v>232</v>
      </c>
      <c r="E139" s="155">
        <f>E140</f>
        <v>3983</v>
      </c>
      <c r="F139" s="155">
        <f>F140</f>
        <v>3058.3</v>
      </c>
      <c r="G139" s="58">
        <f t="shared" si="2"/>
        <v>76.78383128295255</v>
      </c>
    </row>
    <row r="140" spans="2:7" ht="39" customHeight="1">
      <c r="B140" s="64"/>
      <c r="C140" s="129" t="s">
        <v>381</v>
      </c>
      <c r="D140" s="26" t="s">
        <v>233</v>
      </c>
      <c r="E140" s="86">
        <v>3983</v>
      </c>
      <c r="F140" s="86">
        <v>3058.3</v>
      </c>
      <c r="G140" s="58">
        <f t="shared" si="2"/>
        <v>76.78383128295255</v>
      </c>
    </row>
    <row r="141" spans="2:7" ht="51.75" customHeight="1">
      <c r="B141" s="64"/>
      <c r="C141" s="130" t="s">
        <v>248</v>
      </c>
      <c r="D141" s="26" t="s">
        <v>249</v>
      </c>
      <c r="E141" s="86">
        <v>1653</v>
      </c>
      <c r="F141" s="86">
        <v>160.2</v>
      </c>
      <c r="G141" s="58">
        <f t="shared" si="2"/>
        <v>9.69147005444646</v>
      </c>
    </row>
    <row r="142" spans="2:7" ht="15.75" customHeight="1">
      <c r="B142" s="64" t="s">
        <v>28</v>
      </c>
      <c r="C142" s="9" t="s">
        <v>382</v>
      </c>
      <c r="D142" s="175" t="s">
        <v>234</v>
      </c>
      <c r="E142" s="158">
        <f>E143+E156+E157</f>
        <v>2044.6999999999998</v>
      </c>
      <c r="F142" s="158">
        <f>F143+F156+F157</f>
        <v>1688</v>
      </c>
      <c r="G142" s="84">
        <f t="shared" si="2"/>
        <v>82.55489802905073</v>
      </c>
    </row>
    <row r="143" spans="2:7" ht="24" customHeight="1">
      <c r="B143" s="64"/>
      <c r="C143" s="3" t="s">
        <v>384</v>
      </c>
      <c r="D143" s="26" t="s">
        <v>383</v>
      </c>
      <c r="E143" s="155">
        <f>SUM(E144:E155)</f>
        <v>1634.8999999999999</v>
      </c>
      <c r="F143" s="155">
        <f>SUM(F144:F155)</f>
        <v>1435.9</v>
      </c>
      <c r="G143" s="84">
        <f t="shared" si="2"/>
        <v>87.82800171264299</v>
      </c>
    </row>
    <row r="144" spans="2:7" ht="37.5" customHeight="1">
      <c r="B144" s="64"/>
      <c r="C144" s="3" t="s">
        <v>386</v>
      </c>
      <c r="D144" s="26" t="s">
        <v>385</v>
      </c>
      <c r="E144" s="155">
        <v>28.1</v>
      </c>
      <c r="F144" s="155">
        <v>93.9</v>
      </c>
      <c r="G144" s="84">
        <f t="shared" si="2"/>
        <v>334.1637010676157</v>
      </c>
    </row>
    <row r="145" spans="2:7" ht="48" customHeight="1">
      <c r="B145" s="64"/>
      <c r="C145" s="3" t="s">
        <v>388</v>
      </c>
      <c r="D145" s="26" t="s">
        <v>387</v>
      </c>
      <c r="E145" s="155">
        <v>307</v>
      </c>
      <c r="F145" s="155">
        <v>207.4</v>
      </c>
      <c r="G145" s="84">
        <f t="shared" si="2"/>
        <v>67.557003257329</v>
      </c>
    </row>
    <row r="146" spans="2:7" ht="35.25" customHeight="1">
      <c r="B146" s="64"/>
      <c r="C146" s="3" t="s">
        <v>390</v>
      </c>
      <c r="D146" s="26" t="s">
        <v>389</v>
      </c>
      <c r="E146" s="155">
        <v>4</v>
      </c>
      <c r="F146" s="155">
        <v>7.8</v>
      </c>
      <c r="G146" s="84">
        <f t="shared" si="2"/>
        <v>195</v>
      </c>
    </row>
    <row r="147" spans="2:7" ht="35.25" customHeight="1">
      <c r="B147" s="64"/>
      <c r="C147" s="3" t="s">
        <v>493</v>
      </c>
      <c r="D147" s="26" t="s">
        <v>466</v>
      </c>
      <c r="E147" s="155">
        <v>104</v>
      </c>
      <c r="F147" s="155">
        <v>42</v>
      </c>
      <c r="G147" s="84">
        <f t="shared" si="2"/>
        <v>40.38461538461539</v>
      </c>
    </row>
    <row r="148" spans="2:7" ht="35.25" customHeight="1">
      <c r="B148" s="64"/>
      <c r="C148" s="3" t="s">
        <v>494</v>
      </c>
      <c r="D148" s="26" t="s">
        <v>495</v>
      </c>
      <c r="E148" s="155">
        <v>30</v>
      </c>
      <c r="F148" s="155">
        <v>10</v>
      </c>
      <c r="G148" s="84">
        <f t="shared" si="2"/>
        <v>33.33333333333333</v>
      </c>
    </row>
    <row r="149" spans="2:7" ht="36.75" customHeight="1">
      <c r="B149" s="64"/>
      <c r="C149" s="3" t="s">
        <v>392</v>
      </c>
      <c r="D149" s="26" t="s">
        <v>391</v>
      </c>
      <c r="E149" s="155">
        <v>0.1</v>
      </c>
      <c r="F149" s="155">
        <v>0</v>
      </c>
      <c r="G149" s="84">
        <f t="shared" si="2"/>
        <v>0</v>
      </c>
    </row>
    <row r="150" spans="2:7" ht="36.75" customHeight="1">
      <c r="B150" s="64"/>
      <c r="C150" s="3" t="s">
        <v>496</v>
      </c>
      <c r="D150" s="26" t="s">
        <v>467</v>
      </c>
      <c r="E150" s="155">
        <v>70</v>
      </c>
      <c r="F150" s="155">
        <v>0</v>
      </c>
      <c r="G150" s="84">
        <f t="shared" si="2"/>
        <v>0</v>
      </c>
    </row>
    <row r="151" spans="2:7" ht="49.5" customHeight="1">
      <c r="B151" s="64"/>
      <c r="C151" s="3" t="s">
        <v>394</v>
      </c>
      <c r="D151" s="26" t="s">
        <v>393</v>
      </c>
      <c r="E151" s="155">
        <v>339.3</v>
      </c>
      <c r="F151" s="155">
        <v>238.9</v>
      </c>
      <c r="G151" s="84">
        <f t="shared" si="2"/>
        <v>70.40966696139111</v>
      </c>
    </row>
    <row r="152" spans="2:7" ht="48" customHeight="1">
      <c r="B152" s="64"/>
      <c r="C152" s="3" t="s">
        <v>396</v>
      </c>
      <c r="D152" s="26" t="s">
        <v>395</v>
      </c>
      <c r="E152" s="155">
        <v>39.4</v>
      </c>
      <c r="F152" s="155">
        <v>19</v>
      </c>
      <c r="G152" s="84">
        <f t="shared" si="2"/>
        <v>48.223350253807105</v>
      </c>
    </row>
    <row r="153" spans="2:7" ht="36" customHeight="1">
      <c r="B153" s="64"/>
      <c r="C153" s="3" t="s">
        <v>398</v>
      </c>
      <c r="D153" s="26" t="s">
        <v>397</v>
      </c>
      <c r="E153" s="155">
        <v>11.3</v>
      </c>
      <c r="F153" s="155">
        <v>9.6</v>
      </c>
      <c r="G153" s="84">
        <f t="shared" si="2"/>
        <v>84.95575221238937</v>
      </c>
    </row>
    <row r="154" spans="2:7" ht="36" customHeight="1">
      <c r="B154" s="64"/>
      <c r="C154" s="3" t="s">
        <v>400</v>
      </c>
      <c r="D154" s="26" t="s">
        <v>399</v>
      </c>
      <c r="E154" s="155">
        <v>334.9</v>
      </c>
      <c r="F154" s="155">
        <v>293.8</v>
      </c>
      <c r="G154" s="84">
        <f t="shared" si="2"/>
        <v>87.72767990444909</v>
      </c>
    </row>
    <row r="155" spans="2:7" ht="48.75" customHeight="1">
      <c r="B155" s="64"/>
      <c r="C155" s="3" t="s">
        <v>402</v>
      </c>
      <c r="D155" s="26" t="s">
        <v>401</v>
      </c>
      <c r="E155" s="155">
        <v>366.8</v>
      </c>
      <c r="F155" s="155">
        <v>513.5</v>
      </c>
      <c r="G155" s="84">
        <f t="shared" si="2"/>
        <v>139.99454743729552</v>
      </c>
    </row>
    <row r="156" spans="2:7" ht="60" customHeight="1">
      <c r="B156" s="64"/>
      <c r="C156" s="3" t="s">
        <v>403</v>
      </c>
      <c r="D156" s="26" t="s">
        <v>498</v>
      </c>
      <c r="E156" s="155">
        <v>9.8</v>
      </c>
      <c r="F156" s="155">
        <v>111.3</v>
      </c>
      <c r="G156" s="84">
        <v>0</v>
      </c>
    </row>
    <row r="157" spans="2:7" ht="18" customHeight="1">
      <c r="B157" s="64"/>
      <c r="C157" s="3" t="s">
        <v>408</v>
      </c>
      <c r="D157" s="26" t="s">
        <v>407</v>
      </c>
      <c r="E157" s="155">
        <f>E158</f>
        <v>400</v>
      </c>
      <c r="F157" s="155">
        <f>F158</f>
        <v>140.8</v>
      </c>
      <c r="G157" s="84">
        <f t="shared" si="2"/>
        <v>35.2</v>
      </c>
    </row>
    <row r="158" spans="2:7" ht="48" customHeight="1">
      <c r="B158" s="64"/>
      <c r="C158" s="3" t="s">
        <v>412</v>
      </c>
      <c r="D158" s="26" t="s">
        <v>409</v>
      </c>
      <c r="E158" s="155">
        <f>E159+E160</f>
        <v>400</v>
      </c>
      <c r="F158" s="155">
        <f>F159+F160</f>
        <v>140.8</v>
      </c>
      <c r="G158" s="84">
        <f t="shared" si="2"/>
        <v>35.2</v>
      </c>
    </row>
    <row r="159" spans="2:7" ht="36" customHeight="1">
      <c r="B159" s="64"/>
      <c r="C159" s="3" t="s">
        <v>413</v>
      </c>
      <c r="D159" s="26" t="s">
        <v>411</v>
      </c>
      <c r="E159" s="155">
        <v>400</v>
      </c>
      <c r="F159" s="155">
        <v>140.8</v>
      </c>
      <c r="G159" s="84">
        <f t="shared" si="2"/>
        <v>35.2</v>
      </c>
    </row>
    <row r="160" spans="2:7" ht="50.25" customHeight="1">
      <c r="B160" s="64"/>
      <c r="C160" s="3" t="s">
        <v>414</v>
      </c>
      <c r="D160" s="26" t="s">
        <v>410</v>
      </c>
      <c r="E160" s="155">
        <v>0</v>
      </c>
      <c r="F160" s="155">
        <v>0</v>
      </c>
      <c r="G160" s="84">
        <v>0</v>
      </c>
    </row>
    <row r="161" spans="2:7" ht="18.75" customHeight="1">
      <c r="B161" s="64" t="s">
        <v>29</v>
      </c>
      <c r="C161" s="159" t="s">
        <v>35</v>
      </c>
      <c r="D161" s="175" t="s">
        <v>36</v>
      </c>
      <c r="E161" s="84">
        <f>E162+E164</f>
        <v>0</v>
      </c>
      <c r="F161" s="84">
        <f>F162+F164</f>
        <v>4076</v>
      </c>
      <c r="G161" s="84">
        <v>0</v>
      </c>
    </row>
    <row r="162" spans="2:7" s="2" customFormat="1" ht="15.75" customHeight="1">
      <c r="B162" s="85"/>
      <c r="C162" s="120" t="s">
        <v>37</v>
      </c>
      <c r="D162" s="33" t="s">
        <v>38</v>
      </c>
      <c r="E162" s="58">
        <f>E163</f>
        <v>0</v>
      </c>
      <c r="F162" s="58">
        <f>F163</f>
        <v>4069.3</v>
      </c>
      <c r="G162" s="84">
        <v>0</v>
      </c>
    </row>
    <row r="163" spans="2:7" ht="16.5" customHeight="1">
      <c r="B163" s="64"/>
      <c r="C163" s="120" t="s">
        <v>39</v>
      </c>
      <c r="D163" s="33" t="s">
        <v>40</v>
      </c>
      <c r="E163" s="58">
        <v>0</v>
      </c>
      <c r="F163" s="87">
        <v>4069.3</v>
      </c>
      <c r="G163" s="84">
        <v>0</v>
      </c>
    </row>
    <row r="164" spans="2:7" ht="13.5" customHeight="1">
      <c r="B164" s="64"/>
      <c r="C164" s="120" t="s">
        <v>41</v>
      </c>
      <c r="D164" s="33" t="s">
        <v>42</v>
      </c>
      <c r="E164" s="86">
        <v>0</v>
      </c>
      <c r="F164" s="86">
        <v>6.7</v>
      </c>
      <c r="G164" s="84">
        <v>0</v>
      </c>
    </row>
    <row r="165" spans="1:7" ht="17.25" customHeight="1">
      <c r="A165" s="23"/>
      <c r="B165" s="52" t="s">
        <v>30</v>
      </c>
      <c r="C165" s="37" t="s">
        <v>43</v>
      </c>
      <c r="D165" s="176" t="s">
        <v>44</v>
      </c>
      <c r="E165" s="160">
        <f>E166+E265+E266+E263</f>
        <v>1788240.0999999999</v>
      </c>
      <c r="F165" s="160">
        <f>F166+F265+F266+F263</f>
        <v>887067.6000000001</v>
      </c>
      <c r="G165" s="83">
        <f aca="true" t="shared" si="3" ref="G165:G264">F165/E165*100</f>
        <v>49.60562063226298</v>
      </c>
    </row>
    <row r="166" spans="1:7" ht="27" customHeight="1">
      <c r="A166" s="23"/>
      <c r="B166" s="52" t="s">
        <v>31</v>
      </c>
      <c r="C166" s="38" t="s">
        <v>122</v>
      </c>
      <c r="D166" s="176" t="s">
        <v>121</v>
      </c>
      <c r="E166" s="160">
        <f>E167+E170+E200+E259</f>
        <v>1715994.7999999998</v>
      </c>
      <c r="F166" s="160">
        <f>F167+F170+F200+F259</f>
        <v>877721.8000000002</v>
      </c>
      <c r="G166" s="83">
        <f t="shared" si="3"/>
        <v>51.149444042604344</v>
      </c>
    </row>
    <row r="167" spans="1:7" ht="23.25" customHeight="1">
      <c r="A167" s="23"/>
      <c r="B167" s="52" t="s">
        <v>117</v>
      </c>
      <c r="C167" s="12" t="s">
        <v>45</v>
      </c>
      <c r="D167" s="171" t="s">
        <v>54</v>
      </c>
      <c r="E167" s="161">
        <f>E168+E169</f>
        <v>97629.7</v>
      </c>
      <c r="F167" s="161">
        <f>F168+F169</f>
        <v>47515.8</v>
      </c>
      <c r="G167" s="104">
        <f t="shared" si="3"/>
        <v>48.66941105012103</v>
      </c>
    </row>
    <row r="168" spans="1:7" ht="26.25" customHeight="1">
      <c r="A168" s="23"/>
      <c r="B168" s="52"/>
      <c r="C168" s="120" t="s">
        <v>123</v>
      </c>
      <c r="D168" s="48" t="s">
        <v>55</v>
      </c>
      <c r="E168" s="162">
        <v>82290.5</v>
      </c>
      <c r="F168" s="162">
        <v>39715.8</v>
      </c>
      <c r="G168" s="58">
        <f t="shared" si="3"/>
        <v>48.26292220851739</v>
      </c>
    </row>
    <row r="169" spans="1:7" ht="24.75" customHeight="1">
      <c r="A169" s="23"/>
      <c r="B169" s="52"/>
      <c r="C169" s="120" t="s">
        <v>297</v>
      </c>
      <c r="D169" s="48" t="s">
        <v>56</v>
      </c>
      <c r="E169" s="162">
        <v>15339.2</v>
      </c>
      <c r="F169" s="162">
        <v>7800</v>
      </c>
      <c r="G169" s="58">
        <f t="shared" si="3"/>
        <v>50.85010952331282</v>
      </c>
    </row>
    <row r="170" spans="1:7" ht="25.5" customHeight="1">
      <c r="A170" s="23"/>
      <c r="B170" s="52" t="s">
        <v>118</v>
      </c>
      <c r="C170" s="131" t="s">
        <v>148</v>
      </c>
      <c r="D170" s="177" t="s">
        <v>57</v>
      </c>
      <c r="E170" s="161">
        <f>SUM(E171:E188)</f>
        <v>284094.69999999995</v>
      </c>
      <c r="F170" s="161">
        <f>SUM(F171:F188)</f>
        <v>75778.5</v>
      </c>
      <c r="G170" s="104">
        <f t="shared" si="3"/>
        <v>26.673676066466573</v>
      </c>
    </row>
    <row r="171" spans="1:7" ht="82.5" customHeight="1">
      <c r="A171" s="23"/>
      <c r="B171" s="52"/>
      <c r="C171" s="170" t="s">
        <v>419</v>
      </c>
      <c r="D171" s="49" t="s">
        <v>415</v>
      </c>
      <c r="E171" s="163">
        <v>31274.3</v>
      </c>
      <c r="F171" s="163">
        <v>6042.1</v>
      </c>
      <c r="G171" s="58">
        <f t="shared" si="3"/>
        <v>19.319697003609996</v>
      </c>
    </row>
    <row r="172" spans="1:7" ht="69" customHeight="1">
      <c r="A172" s="23"/>
      <c r="B172" s="52"/>
      <c r="C172" s="170" t="s">
        <v>420</v>
      </c>
      <c r="D172" s="49" t="s">
        <v>416</v>
      </c>
      <c r="E172" s="163">
        <v>315.9</v>
      </c>
      <c r="F172" s="163">
        <v>61</v>
      </c>
      <c r="G172" s="58">
        <f t="shared" si="3"/>
        <v>19.30990819879709</v>
      </c>
    </row>
    <row r="173" spans="1:7" ht="24" customHeight="1">
      <c r="A173" s="23"/>
      <c r="B173" s="52"/>
      <c r="C173" s="239" t="s">
        <v>499</v>
      </c>
      <c r="D173" s="152" t="s">
        <v>468</v>
      </c>
      <c r="E173" s="163">
        <v>1985.3</v>
      </c>
      <c r="F173" s="163">
        <v>134.8</v>
      </c>
      <c r="G173" s="58">
        <v>0</v>
      </c>
    </row>
    <row r="174" spans="1:7" ht="22.5" customHeight="1">
      <c r="A174" s="23"/>
      <c r="B174" s="52"/>
      <c r="C174" s="240"/>
      <c r="D174" s="152" t="s">
        <v>469</v>
      </c>
      <c r="E174" s="163">
        <v>60933.7</v>
      </c>
      <c r="F174" s="163">
        <v>4136.1</v>
      </c>
      <c r="G174" s="58">
        <v>0</v>
      </c>
    </row>
    <row r="175" spans="1:7" ht="24" customHeight="1">
      <c r="A175" s="23"/>
      <c r="B175" s="52"/>
      <c r="C175" s="241" t="s">
        <v>502</v>
      </c>
      <c r="D175" s="152" t="s">
        <v>500</v>
      </c>
      <c r="E175" s="163">
        <v>0</v>
      </c>
      <c r="F175" s="163">
        <v>0</v>
      </c>
      <c r="G175" s="58">
        <v>0</v>
      </c>
    </row>
    <row r="176" spans="1:7" ht="30.75" customHeight="1">
      <c r="A176" s="23"/>
      <c r="B176" s="52"/>
      <c r="C176" s="240"/>
      <c r="D176" s="152" t="s">
        <v>501</v>
      </c>
      <c r="E176" s="163">
        <v>0</v>
      </c>
      <c r="F176" s="163">
        <v>0</v>
      </c>
      <c r="G176" s="58">
        <v>0</v>
      </c>
    </row>
    <row r="177" spans="1:7" ht="22.5" customHeight="1">
      <c r="A177" s="23"/>
      <c r="B177" s="52"/>
      <c r="C177" s="211" t="s">
        <v>470</v>
      </c>
      <c r="D177" s="152" t="s">
        <v>471</v>
      </c>
      <c r="E177" s="163">
        <v>0</v>
      </c>
      <c r="F177" s="163">
        <v>0</v>
      </c>
      <c r="G177" s="58">
        <v>0</v>
      </c>
    </row>
    <row r="178" spans="1:7" ht="17.25" customHeight="1">
      <c r="A178" s="23"/>
      <c r="B178" s="52"/>
      <c r="C178" s="242"/>
      <c r="D178" s="152" t="s">
        <v>472</v>
      </c>
      <c r="E178" s="163">
        <v>1106.6</v>
      </c>
      <c r="F178" s="163">
        <v>416.8</v>
      </c>
      <c r="G178" s="58">
        <f t="shared" si="3"/>
        <v>37.66491957346829</v>
      </c>
    </row>
    <row r="179" spans="1:7" ht="24" customHeight="1">
      <c r="A179" s="23"/>
      <c r="B179" s="52"/>
      <c r="C179" s="212"/>
      <c r="D179" s="152" t="s">
        <v>473</v>
      </c>
      <c r="E179" s="163">
        <v>33936.9</v>
      </c>
      <c r="F179" s="163">
        <v>12781.9</v>
      </c>
      <c r="G179" s="58">
        <f t="shared" si="3"/>
        <v>37.663722968214536</v>
      </c>
    </row>
    <row r="180" spans="1:7" ht="21" customHeight="1">
      <c r="A180" s="23"/>
      <c r="B180" s="52"/>
      <c r="C180" s="233" t="s">
        <v>202</v>
      </c>
      <c r="D180" s="152" t="s">
        <v>58</v>
      </c>
      <c r="E180" s="191">
        <v>1562.1</v>
      </c>
      <c r="F180" s="163">
        <v>1562.1</v>
      </c>
      <c r="G180" s="58">
        <f t="shared" si="3"/>
        <v>100</v>
      </c>
    </row>
    <row r="181" spans="1:7" ht="21.75" customHeight="1">
      <c r="A181" s="23"/>
      <c r="B181" s="52"/>
      <c r="C181" s="234"/>
      <c r="D181" s="152" t="s">
        <v>59</v>
      </c>
      <c r="E181" s="164">
        <v>2152.8</v>
      </c>
      <c r="F181" s="164">
        <v>2152.8</v>
      </c>
      <c r="G181" s="58">
        <f t="shared" si="3"/>
        <v>100</v>
      </c>
    </row>
    <row r="182" spans="1:7" ht="21.75" customHeight="1">
      <c r="A182" s="23"/>
      <c r="B182" s="52"/>
      <c r="C182" s="243" t="s">
        <v>503</v>
      </c>
      <c r="D182" s="152" t="s">
        <v>504</v>
      </c>
      <c r="E182" s="164">
        <v>5.8</v>
      </c>
      <c r="F182" s="164">
        <v>0</v>
      </c>
      <c r="G182" s="58">
        <f t="shared" si="3"/>
        <v>0</v>
      </c>
    </row>
    <row r="183" spans="1:7" ht="21.75" customHeight="1">
      <c r="A183" s="23"/>
      <c r="B183" s="52"/>
      <c r="C183" s="244"/>
      <c r="D183" s="152" t="s">
        <v>505</v>
      </c>
      <c r="E183" s="164">
        <v>66.2</v>
      </c>
      <c r="F183" s="164">
        <v>0</v>
      </c>
      <c r="G183" s="58">
        <f t="shared" si="3"/>
        <v>0</v>
      </c>
    </row>
    <row r="184" spans="1:7" ht="21.75" customHeight="1">
      <c r="A184" s="23"/>
      <c r="B184" s="52"/>
      <c r="C184" s="211" t="s">
        <v>508</v>
      </c>
      <c r="D184" s="152" t="s">
        <v>506</v>
      </c>
      <c r="E184" s="164">
        <v>343.5</v>
      </c>
      <c r="F184" s="164">
        <v>0</v>
      </c>
      <c r="G184" s="58">
        <f t="shared" si="3"/>
        <v>0</v>
      </c>
    </row>
    <row r="185" spans="1:7" ht="21.75" customHeight="1">
      <c r="A185" s="23"/>
      <c r="B185" s="52"/>
      <c r="C185" s="212"/>
      <c r="D185" s="152" t="s">
        <v>507</v>
      </c>
      <c r="E185" s="164">
        <v>3951.5</v>
      </c>
      <c r="F185" s="164">
        <v>0</v>
      </c>
      <c r="G185" s="58">
        <f t="shared" si="3"/>
        <v>0</v>
      </c>
    </row>
    <row r="186" spans="1:7" ht="21" customHeight="1">
      <c r="A186" s="23"/>
      <c r="B186" s="52"/>
      <c r="C186" s="235" t="s">
        <v>421</v>
      </c>
      <c r="D186" s="152" t="s">
        <v>417</v>
      </c>
      <c r="E186" s="164">
        <v>131.3</v>
      </c>
      <c r="F186" s="164">
        <v>22.5</v>
      </c>
      <c r="G186" s="58">
        <f t="shared" si="3"/>
        <v>17.136329017517134</v>
      </c>
    </row>
    <row r="187" spans="1:7" ht="20.25" customHeight="1">
      <c r="A187" s="23"/>
      <c r="B187" s="52"/>
      <c r="C187" s="236"/>
      <c r="D187" s="152" t="s">
        <v>418</v>
      </c>
      <c r="E187" s="164">
        <v>13000</v>
      </c>
      <c r="F187" s="164">
        <v>2226.5</v>
      </c>
      <c r="G187" s="58">
        <f t="shared" si="3"/>
        <v>17.126923076923077</v>
      </c>
    </row>
    <row r="188" spans="1:7" ht="13.5" customHeight="1">
      <c r="A188" s="23"/>
      <c r="B188" s="52"/>
      <c r="C188" s="38" t="s">
        <v>47</v>
      </c>
      <c r="D188" s="178" t="s">
        <v>60</v>
      </c>
      <c r="E188" s="160">
        <f>E189</f>
        <v>133328.8</v>
      </c>
      <c r="F188" s="160">
        <f>F189</f>
        <v>46241.9</v>
      </c>
      <c r="G188" s="83">
        <f t="shared" si="3"/>
        <v>34.6826042085431</v>
      </c>
    </row>
    <row r="189" spans="1:7" ht="15.75" customHeight="1">
      <c r="A189" s="23"/>
      <c r="B189" s="52"/>
      <c r="C189" s="133" t="s">
        <v>48</v>
      </c>
      <c r="D189" s="50" t="s">
        <v>61</v>
      </c>
      <c r="E189" s="160">
        <f>SUM(E190:E199)</f>
        <v>133328.8</v>
      </c>
      <c r="F189" s="160">
        <f>SUM(F190:F198)</f>
        <v>46241.9</v>
      </c>
      <c r="G189" s="83">
        <f t="shared" si="3"/>
        <v>34.6826042085431</v>
      </c>
    </row>
    <row r="190" spans="1:9" ht="25.5" customHeight="1">
      <c r="A190" s="23"/>
      <c r="B190" s="52"/>
      <c r="C190" s="120" t="s">
        <v>423</v>
      </c>
      <c r="D190" s="49" t="s">
        <v>422</v>
      </c>
      <c r="E190" s="163">
        <v>500</v>
      </c>
      <c r="F190" s="191">
        <v>60.6</v>
      </c>
      <c r="G190" s="58">
        <f t="shared" si="3"/>
        <v>12.120000000000001</v>
      </c>
      <c r="I190" s="207"/>
    </row>
    <row r="191" spans="1:7" ht="66.75" customHeight="1">
      <c r="A191" s="23"/>
      <c r="B191" s="53"/>
      <c r="C191" s="122" t="s">
        <v>424</v>
      </c>
      <c r="D191" s="49" t="s">
        <v>62</v>
      </c>
      <c r="E191" s="163">
        <v>15838.7</v>
      </c>
      <c r="F191" s="164">
        <v>7919.4</v>
      </c>
      <c r="G191" s="58">
        <f t="shared" si="3"/>
        <v>50.00031568247394</v>
      </c>
    </row>
    <row r="192" spans="1:7" ht="26.25" customHeight="1">
      <c r="A192" s="23"/>
      <c r="B192" s="53"/>
      <c r="C192" s="120" t="s">
        <v>298</v>
      </c>
      <c r="D192" s="49" t="s">
        <v>63</v>
      </c>
      <c r="E192" s="163">
        <v>3400</v>
      </c>
      <c r="F192" s="164">
        <v>0</v>
      </c>
      <c r="G192" s="58">
        <f t="shared" si="3"/>
        <v>0</v>
      </c>
    </row>
    <row r="193" spans="1:7" ht="57" customHeight="1">
      <c r="A193" s="23"/>
      <c r="B193" s="53"/>
      <c r="C193" s="122" t="s">
        <v>338</v>
      </c>
      <c r="D193" s="49" t="s">
        <v>64</v>
      </c>
      <c r="E193" s="163">
        <v>18087.8</v>
      </c>
      <c r="F193" s="183">
        <v>9043.9</v>
      </c>
      <c r="G193" s="58">
        <f t="shared" si="3"/>
        <v>50</v>
      </c>
    </row>
    <row r="194" spans="1:7" s="4" customFormat="1" ht="36" customHeight="1">
      <c r="A194" s="187"/>
      <c r="B194" s="188"/>
      <c r="C194" s="185" t="s">
        <v>474</v>
      </c>
      <c r="D194" s="49" t="s">
        <v>475</v>
      </c>
      <c r="E194" s="189">
        <v>105.9</v>
      </c>
      <c r="F194" s="186">
        <v>16</v>
      </c>
      <c r="G194" s="190">
        <v>0</v>
      </c>
    </row>
    <row r="195" spans="1:7" ht="36.75" customHeight="1">
      <c r="A195" s="23"/>
      <c r="B195" s="53"/>
      <c r="C195" s="122" t="s">
        <v>339</v>
      </c>
      <c r="D195" s="49" t="s">
        <v>65</v>
      </c>
      <c r="E195" s="163">
        <v>28653.8</v>
      </c>
      <c r="F195" s="164">
        <v>14326.9</v>
      </c>
      <c r="G195" s="58">
        <f t="shared" si="3"/>
        <v>50</v>
      </c>
    </row>
    <row r="196" spans="1:7" ht="78" customHeight="1">
      <c r="A196" s="23"/>
      <c r="B196" s="53"/>
      <c r="C196" s="122" t="s">
        <v>511</v>
      </c>
      <c r="D196" s="49" t="s">
        <v>509</v>
      </c>
      <c r="E196" s="163">
        <v>12730.6</v>
      </c>
      <c r="F196" s="164">
        <v>4831.2</v>
      </c>
      <c r="G196" s="58">
        <f t="shared" si="3"/>
        <v>37.949507485900114</v>
      </c>
    </row>
    <row r="197" spans="1:7" ht="30" customHeight="1">
      <c r="A197" s="23"/>
      <c r="B197" s="53"/>
      <c r="C197" s="122" t="s">
        <v>512</v>
      </c>
      <c r="D197" s="49" t="s">
        <v>510</v>
      </c>
      <c r="E197" s="163">
        <v>4970</v>
      </c>
      <c r="F197" s="164">
        <v>4970</v>
      </c>
      <c r="G197" s="58">
        <f t="shared" si="3"/>
        <v>100</v>
      </c>
    </row>
    <row r="198" spans="1:7" ht="64.5" customHeight="1">
      <c r="A198" s="23"/>
      <c r="B198" s="53"/>
      <c r="C198" s="122" t="s">
        <v>299</v>
      </c>
      <c r="D198" s="49" t="s">
        <v>66</v>
      </c>
      <c r="E198" s="163">
        <v>40000</v>
      </c>
      <c r="F198" s="164">
        <v>5073.9</v>
      </c>
      <c r="G198" s="58">
        <f t="shared" si="3"/>
        <v>12.684750000000001</v>
      </c>
    </row>
    <row r="199" spans="1:7" ht="64.5" customHeight="1">
      <c r="A199" s="23"/>
      <c r="B199" s="53"/>
      <c r="C199" s="122" t="s">
        <v>543</v>
      </c>
      <c r="D199" s="49" t="s">
        <v>544</v>
      </c>
      <c r="E199" s="163">
        <v>9042</v>
      </c>
      <c r="F199" s="164"/>
      <c r="G199" s="58"/>
    </row>
    <row r="200" spans="1:7" ht="27.75" customHeight="1">
      <c r="A200" s="23"/>
      <c r="B200" s="52" t="s">
        <v>119</v>
      </c>
      <c r="C200" s="172" t="s">
        <v>149</v>
      </c>
      <c r="D200" s="171" t="s">
        <v>67</v>
      </c>
      <c r="E200" s="161">
        <f>E201+E202+SUM(E244:E258)</f>
        <v>1224997.2</v>
      </c>
      <c r="F200" s="161">
        <f>F201+F202+SUM(F244:F258)</f>
        <v>735108.7000000001</v>
      </c>
      <c r="G200" s="104">
        <f t="shared" si="3"/>
        <v>60.00901063284064</v>
      </c>
    </row>
    <row r="201" spans="1:7" ht="38.25" customHeight="1">
      <c r="A201" s="23"/>
      <c r="B201" s="52"/>
      <c r="C201" s="112" t="s">
        <v>152</v>
      </c>
      <c r="D201" s="113" t="s">
        <v>68</v>
      </c>
      <c r="E201" s="164">
        <v>39651.7</v>
      </c>
      <c r="F201" s="164">
        <v>30845.5</v>
      </c>
      <c r="G201" s="58">
        <f t="shared" si="3"/>
        <v>77.79111614382234</v>
      </c>
    </row>
    <row r="202" spans="1:7" ht="27.75" customHeight="1">
      <c r="A202" s="23"/>
      <c r="B202" s="52"/>
      <c r="C202" s="114" t="s">
        <v>150</v>
      </c>
      <c r="D202" s="115" t="s">
        <v>425</v>
      </c>
      <c r="E202" s="160">
        <f>SUM(E203:E243)</f>
        <v>997640.4</v>
      </c>
      <c r="F202" s="160">
        <f>SUM(F203:F243)</f>
        <v>597135.3</v>
      </c>
      <c r="G202" s="83">
        <f t="shared" si="3"/>
        <v>59.85476329948146</v>
      </c>
    </row>
    <row r="203" spans="1:7" ht="63.75" customHeight="1">
      <c r="A203" s="23"/>
      <c r="B203" s="52"/>
      <c r="C203" s="116" t="s">
        <v>426</v>
      </c>
      <c r="D203" s="117" t="s">
        <v>69</v>
      </c>
      <c r="E203" s="165">
        <v>3.5</v>
      </c>
      <c r="F203" s="165">
        <v>2</v>
      </c>
      <c r="G203" s="58">
        <f t="shared" si="3"/>
        <v>57.14285714285714</v>
      </c>
    </row>
    <row r="204" spans="1:7" ht="51" customHeight="1">
      <c r="A204" s="23"/>
      <c r="B204" s="52"/>
      <c r="C204" s="116" t="s">
        <v>427</v>
      </c>
      <c r="D204" s="117" t="s">
        <v>70</v>
      </c>
      <c r="E204" s="162">
        <v>7848.5</v>
      </c>
      <c r="F204" s="183">
        <v>4448.5</v>
      </c>
      <c r="G204" s="58">
        <f t="shared" si="3"/>
        <v>56.6796203096133</v>
      </c>
    </row>
    <row r="205" spans="1:7" ht="50.25" customHeight="1">
      <c r="A205" s="23"/>
      <c r="B205" s="52"/>
      <c r="C205" s="118" t="s">
        <v>115</v>
      </c>
      <c r="D205" s="117" t="s">
        <v>71</v>
      </c>
      <c r="E205" s="164">
        <v>37508</v>
      </c>
      <c r="F205" s="164">
        <v>23010.8</v>
      </c>
      <c r="G205" s="58">
        <f t="shared" si="3"/>
        <v>61.34904553695212</v>
      </c>
    </row>
    <row r="206" spans="1:7" ht="63.75" customHeight="1">
      <c r="A206" s="23"/>
      <c r="B206" s="52"/>
      <c r="C206" s="119" t="s">
        <v>300</v>
      </c>
      <c r="D206" s="117" t="s">
        <v>72</v>
      </c>
      <c r="E206" s="164">
        <v>93.8</v>
      </c>
      <c r="F206" s="164">
        <v>0</v>
      </c>
      <c r="G206" s="58">
        <f t="shared" si="3"/>
        <v>0</v>
      </c>
    </row>
    <row r="207" spans="1:7" ht="28.5" customHeight="1">
      <c r="A207" s="23"/>
      <c r="B207" s="52"/>
      <c r="C207" s="120" t="s">
        <v>153</v>
      </c>
      <c r="D207" s="117" t="s">
        <v>73</v>
      </c>
      <c r="E207" s="164">
        <v>563.1</v>
      </c>
      <c r="F207" s="164">
        <v>149.3</v>
      </c>
      <c r="G207" s="58">
        <f t="shared" si="3"/>
        <v>26.513940685491033</v>
      </c>
    </row>
    <row r="208" spans="1:7" ht="38.25" customHeight="1">
      <c r="A208" s="23"/>
      <c r="B208" s="52"/>
      <c r="C208" s="120" t="s">
        <v>340</v>
      </c>
      <c r="D208" s="117" t="s">
        <v>74</v>
      </c>
      <c r="E208" s="164">
        <v>119.1</v>
      </c>
      <c r="F208" s="164">
        <v>36</v>
      </c>
      <c r="G208" s="58">
        <f t="shared" si="3"/>
        <v>30.22670025188917</v>
      </c>
    </row>
    <row r="209" spans="1:7" ht="28.5" customHeight="1">
      <c r="A209" s="23"/>
      <c r="B209" s="52"/>
      <c r="C209" s="120" t="s">
        <v>341</v>
      </c>
      <c r="D209" s="117" t="s">
        <v>75</v>
      </c>
      <c r="E209" s="164">
        <v>1623.8</v>
      </c>
      <c r="F209" s="164">
        <v>930.9</v>
      </c>
      <c r="G209" s="58">
        <f t="shared" si="3"/>
        <v>57.328488730139185</v>
      </c>
    </row>
    <row r="210" spans="1:7" ht="38.25" customHeight="1">
      <c r="A210" s="23"/>
      <c r="B210" s="52"/>
      <c r="C210" s="120" t="s">
        <v>342</v>
      </c>
      <c r="D210" s="117" t="s">
        <v>76</v>
      </c>
      <c r="E210" s="164">
        <v>99.5</v>
      </c>
      <c r="F210" s="164">
        <v>3.4</v>
      </c>
      <c r="G210" s="58">
        <f t="shared" si="3"/>
        <v>3.4170854271356785</v>
      </c>
    </row>
    <row r="211" spans="1:7" ht="38.25" customHeight="1">
      <c r="A211" s="23"/>
      <c r="B211" s="52"/>
      <c r="C211" s="120" t="s">
        <v>536</v>
      </c>
      <c r="D211" s="117" t="s">
        <v>537</v>
      </c>
      <c r="E211" s="164">
        <v>13915.3</v>
      </c>
      <c r="F211" s="164">
        <v>8144.1</v>
      </c>
      <c r="G211" s="58">
        <f t="shared" si="3"/>
        <v>58.52622652763505</v>
      </c>
    </row>
    <row r="212" spans="1:7" ht="38.25" customHeight="1">
      <c r="A212" s="23"/>
      <c r="B212" s="52"/>
      <c r="C212" s="120" t="s">
        <v>539</v>
      </c>
      <c r="D212" s="117" t="s">
        <v>538</v>
      </c>
      <c r="E212" s="164">
        <v>153</v>
      </c>
      <c r="F212" s="164">
        <v>12.5</v>
      </c>
      <c r="G212" s="58">
        <f t="shared" si="3"/>
        <v>8.169934640522875</v>
      </c>
    </row>
    <row r="213" spans="1:7" ht="38.25" customHeight="1">
      <c r="A213" s="23"/>
      <c r="B213" s="52"/>
      <c r="C213" s="120" t="s">
        <v>515</v>
      </c>
      <c r="D213" s="117" t="s">
        <v>513</v>
      </c>
      <c r="E213" s="164">
        <v>417.2</v>
      </c>
      <c r="F213" s="164">
        <v>164.9</v>
      </c>
      <c r="G213" s="58">
        <f t="shared" si="3"/>
        <v>39.52540747842762</v>
      </c>
    </row>
    <row r="214" spans="1:7" ht="82.5" customHeight="1">
      <c r="A214" s="23"/>
      <c r="B214" s="52"/>
      <c r="C214" s="120" t="s">
        <v>516</v>
      </c>
      <c r="D214" s="117" t="s">
        <v>514</v>
      </c>
      <c r="E214" s="164">
        <v>280.9</v>
      </c>
      <c r="F214" s="164">
        <v>92.8</v>
      </c>
      <c r="G214" s="58">
        <f t="shared" si="3"/>
        <v>33.03666785332859</v>
      </c>
    </row>
    <row r="215" spans="1:7" ht="51.75" customHeight="1">
      <c r="A215" s="23"/>
      <c r="B215" s="52"/>
      <c r="C215" s="107" t="s">
        <v>256</v>
      </c>
      <c r="D215" s="117" t="s">
        <v>77</v>
      </c>
      <c r="E215" s="164">
        <v>306643.9</v>
      </c>
      <c r="F215" s="164">
        <v>185000</v>
      </c>
      <c r="G215" s="58">
        <f t="shared" si="3"/>
        <v>60.33056584526872</v>
      </c>
    </row>
    <row r="216" spans="1:7" ht="51" customHeight="1">
      <c r="A216" s="23"/>
      <c r="B216" s="52"/>
      <c r="C216" s="107" t="s">
        <v>428</v>
      </c>
      <c r="D216" s="117" t="s">
        <v>78</v>
      </c>
      <c r="E216" s="164">
        <v>49.1</v>
      </c>
      <c r="F216" s="164">
        <v>24.4</v>
      </c>
      <c r="G216" s="58">
        <f t="shared" si="3"/>
        <v>49.69450101832994</v>
      </c>
    </row>
    <row r="217" spans="1:7" ht="51.75" customHeight="1">
      <c r="A217" s="23"/>
      <c r="B217" s="52"/>
      <c r="C217" s="121" t="s">
        <v>429</v>
      </c>
      <c r="D217" s="117" t="s">
        <v>79</v>
      </c>
      <c r="E217" s="164">
        <v>6820.8</v>
      </c>
      <c r="F217" s="164">
        <v>3403.8</v>
      </c>
      <c r="G217" s="58">
        <f t="shared" si="3"/>
        <v>49.90323715693174</v>
      </c>
    </row>
    <row r="218" spans="1:7" ht="58.5" customHeight="1" hidden="1">
      <c r="A218" s="23"/>
      <c r="B218" s="52"/>
      <c r="C218" s="122" t="s">
        <v>262</v>
      </c>
      <c r="D218" s="117" t="s">
        <v>302</v>
      </c>
      <c r="E218" s="164"/>
      <c r="F218" s="164"/>
      <c r="G218" s="58" t="e">
        <f t="shared" si="3"/>
        <v>#DIV/0!</v>
      </c>
    </row>
    <row r="219" spans="1:7" ht="38.25" customHeight="1" hidden="1">
      <c r="A219" s="23"/>
      <c r="B219" s="52"/>
      <c r="C219" s="107" t="s">
        <v>253</v>
      </c>
      <c r="D219" s="117" t="s">
        <v>303</v>
      </c>
      <c r="E219" s="162"/>
      <c r="F219" s="162"/>
      <c r="G219" s="58" t="e">
        <f t="shared" si="3"/>
        <v>#DIV/0!</v>
      </c>
    </row>
    <row r="220" spans="1:7" ht="63.75" customHeight="1">
      <c r="A220" s="23"/>
      <c r="B220" s="52"/>
      <c r="C220" s="107" t="s">
        <v>430</v>
      </c>
      <c r="D220" s="117" t="s">
        <v>80</v>
      </c>
      <c r="E220" s="162">
        <v>21974.2</v>
      </c>
      <c r="F220" s="162">
        <v>15553.3</v>
      </c>
      <c r="G220" s="58">
        <f t="shared" si="3"/>
        <v>70.77982361132601</v>
      </c>
    </row>
    <row r="221" spans="1:7" ht="51" customHeight="1">
      <c r="A221" s="23"/>
      <c r="B221" s="52"/>
      <c r="C221" s="123" t="s">
        <v>431</v>
      </c>
      <c r="D221" s="117" t="s">
        <v>81</v>
      </c>
      <c r="E221" s="162">
        <v>329.2</v>
      </c>
      <c r="F221" s="162">
        <v>167.1</v>
      </c>
      <c r="G221" s="58">
        <f t="shared" si="3"/>
        <v>50.75941676792224</v>
      </c>
    </row>
    <row r="222" spans="1:7" ht="51" customHeight="1">
      <c r="A222" s="23"/>
      <c r="B222" s="52"/>
      <c r="C222" s="123" t="s">
        <v>462</v>
      </c>
      <c r="D222" s="117" t="s">
        <v>461</v>
      </c>
      <c r="E222" s="162">
        <v>20553.7</v>
      </c>
      <c r="F222" s="162">
        <v>7421.5</v>
      </c>
      <c r="G222" s="58">
        <f t="shared" si="3"/>
        <v>36.1078540603395</v>
      </c>
    </row>
    <row r="223" spans="1:7" ht="64.5" customHeight="1">
      <c r="A223" s="23"/>
      <c r="B223" s="52"/>
      <c r="C223" s="123" t="s">
        <v>432</v>
      </c>
      <c r="D223" s="117" t="s">
        <v>82</v>
      </c>
      <c r="E223" s="164">
        <v>2050.9</v>
      </c>
      <c r="F223" s="164">
        <v>1326.2</v>
      </c>
      <c r="G223" s="58">
        <f t="shared" si="3"/>
        <v>64.66429372470623</v>
      </c>
    </row>
    <row r="224" spans="1:7" ht="64.5" customHeight="1">
      <c r="A224" s="23"/>
      <c r="B224" s="52"/>
      <c r="C224" s="122" t="s">
        <v>433</v>
      </c>
      <c r="D224" s="117" t="s">
        <v>83</v>
      </c>
      <c r="E224" s="164">
        <v>103.6</v>
      </c>
      <c r="F224" s="162">
        <v>50</v>
      </c>
      <c r="G224" s="58">
        <f t="shared" si="3"/>
        <v>48.262548262548265</v>
      </c>
    </row>
    <row r="225" spans="1:7" ht="38.25" customHeight="1">
      <c r="A225" s="23"/>
      <c r="B225" s="52"/>
      <c r="C225" s="120" t="s">
        <v>195</v>
      </c>
      <c r="D225" s="117" t="s">
        <v>84</v>
      </c>
      <c r="E225" s="164">
        <v>564.9</v>
      </c>
      <c r="F225" s="164">
        <v>316.8</v>
      </c>
      <c r="G225" s="58">
        <f t="shared" si="3"/>
        <v>56.08072225172598</v>
      </c>
    </row>
    <row r="226" spans="1:7" ht="37.5" customHeight="1">
      <c r="A226" s="23"/>
      <c r="B226" s="52"/>
      <c r="C226" s="120" t="s">
        <v>196</v>
      </c>
      <c r="D226" s="117" t="s">
        <v>85</v>
      </c>
      <c r="E226" s="164">
        <v>1298.5</v>
      </c>
      <c r="F226" s="164">
        <v>568.3</v>
      </c>
      <c r="G226" s="58">
        <f t="shared" si="3"/>
        <v>43.76588371197535</v>
      </c>
    </row>
    <row r="227" spans="1:7" ht="64.5" customHeight="1">
      <c r="A227" s="23"/>
      <c r="B227" s="52"/>
      <c r="C227" s="122" t="s">
        <v>304</v>
      </c>
      <c r="D227" s="117" t="s">
        <v>86</v>
      </c>
      <c r="E227" s="164">
        <v>86203.3</v>
      </c>
      <c r="F227" s="164">
        <v>56198.4</v>
      </c>
      <c r="G227" s="58">
        <f t="shared" si="3"/>
        <v>65.19286384627966</v>
      </c>
    </row>
    <row r="228" spans="1:7" ht="76.5" customHeight="1">
      <c r="A228" s="23"/>
      <c r="B228" s="52"/>
      <c r="C228" s="122" t="s">
        <v>434</v>
      </c>
      <c r="D228" s="117" t="s">
        <v>87</v>
      </c>
      <c r="E228" s="164">
        <v>300.1</v>
      </c>
      <c r="F228" s="164">
        <v>178.1</v>
      </c>
      <c r="G228" s="58">
        <f t="shared" si="3"/>
        <v>59.34688437187603</v>
      </c>
    </row>
    <row r="229" spans="1:7" ht="64.5" customHeight="1">
      <c r="A229" s="23"/>
      <c r="B229" s="52"/>
      <c r="C229" s="122" t="s">
        <v>305</v>
      </c>
      <c r="D229" s="117" t="s">
        <v>88</v>
      </c>
      <c r="E229" s="164">
        <v>79.2</v>
      </c>
      <c r="F229" s="164">
        <v>37.7</v>
      </c>
      <c r="G229" s="58">
        <f t="shared" si="3"/>
        <v>47.601010101010104</v>
      </c>
    </row>
    <row r="230" spans="1:8" ht="152.25" customHeight="1">
      <c r="A230" s="23"/>
      <c r="B230" s="52"/>
      <c r="C230" s="122" t="s">
        <v>435</v>
      </c>
      <c r="D230" s="117" t="s">
        <v>89</v>
      </c>
      <c r="E230" s="164">
        <v>50079.7</v>
      </c>
      <c r="F230" s="164">
        <v>27540.2</v>
      </c>
      <c r="G230" s="58">
        <f t="shared" si="3"/>
        <v>54.99274156993752</v>
      </c>
      <c r="H230" s="23" t="s">
        <v>0</v>
      </c>
    </row>
    <row r="231" spans="1:7" ht="51" customHeight="1">
      <c r="A231" s="23"/>
      <c r="B231" s="52"/>
      <c r="C231" s="122" t="s">
        <v>291</v>
      </c>
      <c r="D231" s="117" t="s">
        <v>90</v>
      </c>
      <c r="E231" s="162">
        <v>826.3</v>
      </c>
      <c r="F231" s="162">
        <v>438</v>
      </c>
      <c r="G231" s="58">
        <f t="shared" si="3"/>
        <v>53.00738230666828</v>
      </c>
    </row>
    <row r="232" spans="1:7" ht="38.25" customHeight="1">
      <c r="A232" s="23"/>
      <c r="B232" s="52"/>
      <c r="C232" s="120" t="s">
        <v>436</v>
      </c>
      <c r="D232" s="117" t="s">
        <v>91</v>
      </c>
      <c r="E232" s="162">
        <v>1126.1</v>
      </c>
      <c r="F232" s="162">
        <v>531</v>
      </c>
      <c r="G232" s="58">
        <f t="shared" si="3"/>
        <v>47.153893970340114</v>
      </c>
    </row>
    <row r="233" spans="1:7" ht="63" customHeight="1">
      <c r="A233" s="23"/>
      <c r="B233" s="52"/>
      <c r="C233" s="120" t="s">
        <v>437</v>
      </c>
      <c r="D233" s="117" t="s">
        <v>92</v>
      </c>
      <c r="E233" s="162">
        <v>73.9</v>
      </c>
      <c r="F233" s="162">
        <v>0</v>
      </c>
      <c r="G233" s="58">
        <f t="shared" si="3"/>
        <v>0</v>
      </c>
    </row>
    <row r="234" spans="1:7" ht="52.5" customHeight="1">
      <c r="A234" s="23"/>
      <c r="B234" s="52"/>
      <c r="C234" s="120" t="s">
        <v>277</v>
      </c>
      <c r="D234" s="117" t="s">
        <v>93</v>
      </c>
      <c r="E234" s="162">
        <v>1610.9</v>
      </c>
      <c r="F234" s="162">
        <v>0.8</v>
      </c>
      <c r="G234" s="58">
        <f t="shared" si="3"/>
        <v>0.04966167980631945</v>
      </c>
    </row>
    <row r="235" spans="1:7" ht="41.25" customHeight="1">
      <c r="A235" s="23"/>
      <c r="B235" s="52"/>
      <c r="C235" s="120" t="s">
        <v>33</v>
      </c>
      <c r="D235" s="117" t="s">
        <v>94</v>
      </c>
      <c r="E235" s="162">
        <v>11329.2</v>
      </c>
      <c r="F235" s="162">
        <v>4931.9</v>
      </c>
      <c r="G235" s="58">
        <f t="shared" si="3"/>
        <v>43.53264131624474</v>
      </c>
    </row>
    <row r="236" spans="1:7" ht="65.25" customHeight="1">
      <c r="A236" s="23"/>
      <c r="B236" s="52"/>
      <c r="C236" s="122" t="s">
        <v>306</v>
      </c>
      <c r="D236" s="117" t="s">
        <v>95</v>
      </c>
      <c r="E236" s="162">
        <v>1887.8</v>
      </c>
      <c r="F236" s="162">
        <v>0</v>
      </c>
      <c r="G236" s="58">
        <f t="shared" si="3"/>
        <v>0</v>
      </c>
    </row>
    <row r="237" spans="1:7" ht="39.75" customHeight="1">
      <c r="A237" s="23"/>
      <c r="B237" s="52"/>
      <c r="C237" s="122" t="s">
        <v>254</v>
      </c>
      <c r="D237" s="117" t="s">
        <v>96</v>
      </c>
      <c r="E237" s="162">
        <v>5577.7</v>
      </c>
      <c r="F237" s="162">
        <v>5574</v>
      </c>
      <c r="G237" s="58">
        <f t="shared" si="3"/>
        <v>99.93366441364721</v>
      </c>
    </row>
    <row r="238" spans="1:7" ht="39.75" customHeight="1">
      <c r="A238" s="23"/>
      <c r="B238" s="52"/>
      <c r="C238" s="122" t="s">
        <v>307</v>
      </c>
      <c r="D238" s="117" t="s">
        <v>97</v>
      </c>
      <c r="E238" s="162">
        <v>2000.4</v>
      </c>
      <c r="F238" s="162">
        <v>2000.4</v>
      </c>
      <c r="G238" s="58">
        <f t="shared" si="3"/>
        <v>100</v>
      </c>
    </row>
    <row r="239" spans="1:7" ht="50.25" customHeight="1">
      <c r="A239" s="23"/>
      <c r="B239" s="52"/>
      <c r="C239" s="122" t="s">
        <v>438</v>
      </c>
      <c r="D239" s="117" t="s">
        <v>98</v>
      </c>
      <c r="E239" s="162">
        <v>586.2</v>
      </c>
      <c r="F239" s="162">
        <v>0</v>
      </c>
      <c r="G239" s="58">
        <f t="shared" si="3"/>
        <v>0</v>
      </c>
    </row>
    <row r="240" spans="1:7" ht="102" customHeight="1">
      <c r="A240" s="23"/>
      <c r="B240" s="52"/>
      <c r="C240" s="122" t="s">
        <v>541</v>
      </c>
      <c r="D240" s="117" t="s">
        <v>540</v>
      </c>
      <c r="E240" s="162">
        <v>50</v>
      </c>
      <c r="F240" s="162"/>
      <c r="G240" s="58"/>
    </row>
    <row r="241" spans="1:7" ht="39.75" customHeight="1">
      <c r="A241" s="23"/>
      <c r="B241" s="52"/>
      <c r="C241" s="107" t="s">
        <v>439</v>
      </c>
      <c r="D241" s="117" t="s">
        <v>518</v>
      </c>
      <c r="E241" s="162">
        <v>311861.5</v>
      </c>
      <c r="F241" s="162">
        <v>163506</v>
      </c>
      <c r="G241" s="58">
        <f t="shared" si="3"/>
        <v>52.42904302069989</v>
      </c>
    </row>
    <row r="242" spans="1:7" ht="51.75" customHeight="1">
      <c r="A242" s="23"/>
      <c r="B242" s="52"/>
      <c r="C242" s="107" t="s">
        <v>255</v>
      </c>
      <c r="D242" s="117" t="s">
        <v>99</v>
      </c>
      <c r="E242" s="162">
        <v>49.9</v>
      </c>
      <c r="F242" s="162">
        <v>25.1</v>
      </c>
      <c r="G242" s="58">
        <f t="shared" si="3"/>
        <v>50.30060120240481</v>
      </c>
    </row>
    <row r="243" spans="1:7" ht="51.75" customHeight="1">
      <c r="A243" s="23"/>
      <c r="B243" s="52"/>
      <c r="C243" s="180" t="s">
        <v>463</v>
      </c>
      <c r="D243" s="117" t="s">
        <v>517</v>
      </c>
      <c r="E243" s="162">
        <v>100983.7</v>
      </c>
      <c r="F243" s="162">
        <v>85347.1</v>
      </c>
      <c r="G243" s="58">
        <f t="shared" si="3"/>
        <v>84.51571887344195</v>
      </c>
    </row>
    <row r="244" spans="1:7" ht="45" customHeight="1">
      <c r="A244" s="23"/>
      <c r="B244" s="52"/>
      <c r="C244" s="237" t="s">
        <v>2</v>
      </c>
      <c r="D244" s="117" t="s">
        <v>100</v>
      </c>
      <c r="E244" s="164">
        <v>1217.4</v>
      </c>
      <c r="F244" s="164">
        <v>1217.4</v>
      </c>
      <c r="G244" s="58">
        <f t="shared" si="3"/>
        <v>100</v>
      </c>
    </row>
    <row r="245" spans="1:7" ht="17.25" customHeight="1">
      <c r="A245" s="23"/>
      <c r="B245" s="52"/>
      <c r="C245" s="238"/>
      <c r="D245" s="117" t="s">
        <v>101</v>
      </c>
      <c r="E245" s="164">
        <v>3235.7</v>
      </c>
      <c r="F245" s="164">
        <v>2659.8</v>
      </c>
      <c r="G245" s="58">
        <f t="shared" si="3"/>
        <v>82.20168742466856</v>
      </c>
    </row>
    <row r="246" spans="1:7" ht="18.75" customHeight="1">
      <c r="A246" s="23"/>
      <c r="B246" s="52"/>
      <c r="C246" s="217"/>
      <c r="D246" s="117" t="s">
        <v>102</v>
      </c>
      <c r="E246" s="164">
        <v>14000</v>
      </c>
      <c r="F246" s="164">
        <v>14000</v>
      </c>
      <c r="G246" s="58">
        <f t="shared" si="3"/>
        <v>100</v>
      </c>
    </row>
    <row r="247" spans="1:7" ht="24" customHeight="1">
      <c r="A247" s="23"/>
      <c r="B247" s="52"/>
      <c r="C247" s="213" t="s">
        <v>263</v>
      </c>
      <c r="D247" s="117" t="s">
        <v>103</v>
      </c>
      <c r="E247" s="164">
        <v>2732</v>
      </c>
      <c r="F247" s="164">
        <v>1595.8</v>
      </c>
      <c r="G247" s="58">
        <f t="shared" si="3"/>
        <v>58.411420204978036</v>
      </c>
    </row>
    <row r="248" spans="1:7" ht="15" customHeight="1">
      <c r="A248" s="23"/>
      <c r="B248" s="52"/>
      <c r="C248" s="214"/>
      <c r="D248" s="117" t="s">
        <v>460</v>
      </c>
      <c r="E248" s="164">
        <v>240</v>
      </c>
      <c r="F248" s="164">
        <v>60</v>
      </c>
      <c r="G248" s="58">
        <f t="shared" si="3"/>
        <v>25</v>
      </c>
    </row>
    <row r="249" spans="1:7" ht="15" customHeight="1">
      <c r="A249" s="23"/>
      <c r="B249" s="52"/>
      <c r="C249" s="215"/>
      <c r="D249" s="117" t="s">
        <v>104</v>
      </c>
      <c r="E249" s="164">
        <v>31418.1</v>
      </c>
      <c r="F249" s="164">
        <v>18352.6</v>
      </c>
      <c r="G249" s="58">
        <f t="shared" si="3"/>
        <v>58.41409887930842</v>
      </c>
    </row>
    <row r="250" spans="1:7" ht="38.25" customHeight="1">
      <c r="A250" s="23"/>
      <c r="B250" s="52"/>
      <c r="C250" s="107" t="s">
        <v>343</v>
      </c>
      <c r="D250" s="117" t="s">
        <v>440</v>
      </c>
      <c r="E250" s="164">
        <v>4.8</v>
      </c>
      <c r="F250" s="164">
        <v>1.4</v>
      </c>
      <c r="G250" s="58">
        <f t="shared" si="3"/>
        <v>29.166666666666668</v>
      </c>
    </row>
    <row r="251" spans="1:7" ht="30" customHeight="1">
      <c r="A251" s="23"/>
      <c r="B251" s="52"/>
      <c r="C251" s="107" t="s">
        <v>1</v>
      </c>
      <c r="D251" s="117" t="s">
        <v>105</v>
      </c>
      <c r="E251" s="164">
        <v>610.7</v>
      </c>
      <c r="F251" s="183">
        <v>240.4</v>
      </c>
      <c r="G251" s="58">
        <f t="shared" si="3"/>
        <v>39.364663500900605</v>
      </c>
    </row>
    <row r="252" spans="1:7" ht="68.25" customHeight="1">
      <c r="A252" s="23"/>
      <c r="B252" s="54"/>
      <c r="C252" s="132" t="s">
        <v>344</v>
      </c>
      <c r="D252" s="117" t="s">
        <v>476</v>
      </c>
      <c r="E252" s="164">
        <v>35440</v>
      </c>
      <c r="F252" s="164">
        <v>19152.8</v>
      </c>
      <c r="G252" s="58">
        <f t="shared" si="3"/>
        <v>54.042889390519186</v>
      </c>
    </row>
    <row r="253" spans="1:7" ht="29.25" customHeight="1">
      <c r="A253" s="23"/>
      <c r="B253" s="54"/>
      <c r="C253" s="216" t="s">
        <v>519</v>
      </c>
      <c r="D253" s="117" t="s">
        <v>520</v>
      </c>
      <c r="E253" s="164">
        <v>1498.1</v>
      </c>
      <c r="F253" s="164">
        <v>1087.7</v>
      </c>
      <c r="G253" s="58">
        <f t="shared" si="3"/>
        <v>72.60530004672586</v>
      </c>
    </row>
    <row r="254" spans="1:7" ht="27" customHeight="1">
      <c r="A254" s="23"/>
      <c r="B254" s="54"/>
      <c r="C254" s="217"/>
      <c r="D254" s="117" t="s">
        <v>542</v>
      </c>
      <c r="E254" s="164">
        <v>17227.9</v>
      </c>
      <c r="F254" s="164">
        <v>12508</v>
      </c>
      <c r="G254" s="58">
        <f t="shared" si="3"/>
        <v>72.60316115138815</v>
      </c>
    </row>
    <row r="255" spans="1:7" ht="44.25" customHeight="1">
      <c r="A255" s="23"/>
      <c r="B255" s="54"/>
      <c r="C255" s="124" t="s">
        <v>301</v>
      </c>
      <c r="D255" s="117" t="s">
        <v>106</v>
      </c>
      <c r="E255" s="164">
        <v>138.9</v>
      </c>
      <c r="F255" s="164">
        <v>99.3</v>
      </c>
      <c r="G255" s="58">
        <f t="shared" si="3"/>
        <v>71.49028077753779</v>
      </c>
    </row>
    <row r="256" spans="1:7" ht="44.25" customHeight="1">
      <c r="A256" s="23"/>
      <c r="B256" s="54"/>
      <c r="C256" s="124" t="s">
        <v>345</v>
      </c>
      <c r="D256" s="117" t="s">
        <v>107</v>
      </c>
      <c r="E256" s="164">
        <v>1597.4</v>
      </c>
      <c r="F256" s="164">
        <v>1141.7</v>
      </c>
      <c r="G256" s="58">
        <f t="shared" si="3"/>
        <v>71.47239263803681</v>
      </c>
    </row>
    <row r="257" spans="1:7" ht="37.5" customHeight="1">
      <c r="A257" s="23"/>
      <c r="B257" s="54"/>
      <c r="C257" s="124" t="s">
        <v>522</v>
      </c>
      <c r="D257" s="117" t="s">
        <v>523</v>
      </c>
      <c r="E257" s="164">
        <v>1229.3</v>
      </c>
      <c r="F257" s="164">
        <v>0</v>
      </c>
      <c r="G257" s="58">
        <f t="shared" si="3"/>
        <v>0</v>
      </c>
    </row>
    <row r="258" spans="1:7" ht="41.25" customHeight="1">
      <c r="A258" s="23"/>
      <c r="B258" s="54"/>
      <c r="C258" s="124" t="s">
        <v>223</v>
      </c>
      <c r="D258" s="117" t="s">
        <v>441</v>
      </c>
      <c r="E258" s="164">
        <v>77114.8</v>
      </c>
      <c r="F258" s="164">
        <v>35011</v>
      </c>
      <c r="G258" s="58">
        <f t="shared" si="3"/>
        <v>45.40114219319767</v>
      </c>
    </row>
    <row r="259" spans="1:7" ht="17.25" customHeight="1">
      <c r="A259" s="23"/>
      <c r="B259" s="54" t="s">
        <v>120</v>
      </c>
      <c r="C259" s="12" t="s">
        <v>34</v>
      </c>
      <c r="D259" s="171" t="s">
        <v>443</v>
      </c>
      <c r="E259" s="166">
        <f>SUM(E260:E262)</f>
        <v>109273.2</v>
      </c>
      <c r="F259" s="166">
        <f>SUM(F260:F262)</f>
        <v>19318.8</v>
      </c>
      <c r="G259" s="88">
        <f>F259/E259*100</f>
        <v>17.679357793127686</v>
      </c>
    </row>
    <row r="260" spans="1:7" s="192" customFormat="1" ht="39" customHeight="1">
      <c r="A260" s="193"/>
      <c r="B260" s="194"/>
      <c r="C260" s="195" t="s">
        <v>465</v>
      </c>
      <c r="D260" s="196" t="s">
        <v>464</v>
      </c>
      <c r="E260" s="191">
        <v>28123.2</v>
      </c>
      <c r="F260" s="191">
        <v>17073.5</v>
      </c>
      <c r="G260" s="58">
        <f t="shared" si="3"/>
        <v>60.70966319622233</v>
      </c>
    </row>
    <row r="261" spans="1:7" s="192" customFormat="1" ht="39" customHeight="1">
      <c r="A261" s="193"/>
      <c r="B261" s="194"/>
      <c r="C261" s="195" t="s">
        <v>524</v>
      </c>
      <c r="D261" s="196" t="s">
        <v>525</v>
      </c>
      <c r="E261" s="191">
        <v>80000</v>
      </c>
      <c r="F261" s="191">
        <v>1965.7</v>
      </c>
      <c r="G261" s="58">
        <f t="shared" si="3"/>
        <v>2.457125</v>
      </c>
    </row>
    <row r="262" spans="1:7" ht="39" customHeight="1">
      <c r="A262" s="23"/>
      <c r="B262" s="54"/>
      <c r="C262" s="21" t="s">
        <v>442</v>
      </c>
      <c r="D262" s="51" t="s">
        <v>444</v>
      </c>
      <c r="E262" s="167">
        <v>1150</v>
      </c>
      <c r="F262" s="167">
        <v>279.6</v>
      </c>
      <c r="G262" s="58">
        <f t="shared" si="3"/>
        <v>24.31304347826087</v>
      </c>
    </row>
    <row r="263" spans="1:7" ht="24" customHeight="1">
      <c r="A263" s="23"/>
      <c r="B263" s="54" t="s">
        <v>346</v>
      </c>
      <c r="C263" s="55" t="s">
        <v>308</v>
      </c>
      <c r="D263" s="179" t="s">
        <v>309</v>
      </c>
      <c r="E263" s="168">
        <f>E264</f>
        <v>72993.7</v>
      </c>
      <c r="F263" s="168">
        <f>F264</f>
        <v>10101.1</v>
      </c>
      <c r="G263" s="89">
        <f t="shared" si="3"/>
        <v>13.838317553432693</v>
      </c>
    </row>
    <row r="264" spans="1:7" ht="18" customHeight="1">
      <c r="A264" s="23"/>
      <c r="B264" s="52"/>
      <c r="C264" s="56" t="s">
        <v>310</v>
      </c>
      <c r="D264" s="51" t="s">
        <v>311</v>
      </c>
      <c r="E264" s="169">
        <v>72993.7</v>
      </c>
      <c r="F264" s="169">
        <v>10101.1</v>
      </c>
      <c r="G264" s="58">
        <f t="shared" si="3"/>
        <v>13.838317553432693</v>
      </c>
    </row>
    <row r="265" spans="1:7" ht="39.75" customHeight="1">
      <c r="A265" s="140"/>
      <c r="B265" s="136" t="s">
        <v>347</v>
      </c>
      <c r="C265" s="137" t="s">
        <v>151</v>
      </c>
      <c r="D265" s="138" t="s">
        <v>312</v>
      </c>
      <c r="E265" s="164">
        <v>0</v>
      </c>
      <c r="F265" s="164">
        <v>0</v>
      </c>
      <c r="G265" s="58">
        <v>0</v>
      </c>
    </row>
    <row r="266" spans="1:7" ht="39.75" customHeight="1">
      <c r="A266" s="140"/>
      <c r="B266" s="136" t="s">
        <v>314</v>
      </c>
      <c r="C266" s="137" t="s">
        <v>313</v>
      </c>
      <c r="D266" s="139" t="s">
        <v>224</v>
      </c>
      <c r="E266" s="164">
        <v>-748.4</v>
      </c>
      <c r="F266" s="164">
        <v>-755.3</v>
      </c>
      <c r="G266" s="58">
        <f>F266/E266*100</f>
        <v>100.9219668626403</v>
      </c>
    </row>
    <row r="267" spans="1:7" ht="15.75" customHeight="1">
      <c r="A267" s="23"/>
      <c r="B267" s="65"/>
      <c r="C267" s="94"/>
      <c r="D267" s="95"/>
      <c r="E267" s="96"/>
      <c r="F267" s="96"/>
      <c r="G267" s="96"/>
    </row>
    <row r="268" spans="1:7" ht="14.25" customHeight="1">
      <c r="A268" s="1"/>
      <c r="B268" s="65"/>
      <c r="C268" s="97"/>
      <c r="D268" s="98"/>
      <c r="E268" s="99"/>
      <c r="F268" s="100"/>
      <c r="G268" s="101"/>
    </row>
    <row r="269" spans="1:7" ht="13.5" customHeight="1">
      <c r="A269" s="1"/>
      <c r="B269" s="65"/>
      <c r="C269" s="97"/>
      <c r="D269" s="98"/>
      <c r="E269" s="99"/>
      <c r="F269" s="100"/>
      <c r="G269" s="101"/>
    </row>
    <row r="270" spans="1:7" ht="13.5" customHeight="1">
      <c r="A270" s="1"/>
      <c r="B270" s="65"/>
      <c r="C270" s="97"/>
      <c r="D270" s="98"/>
      <c r="E270" s="99"/>
      <c r="F270" s="100"/>
      <c r="G270" s="101"/>
    </row>
    <row r="271" spans="1:7" ht="16.5" customHeight="1">
      <c r="A271" s="1"/>
      <c r="B271" s="65"/>
      <c r="C271" s="146"/>
      <c r="E271" s="181"/>
      <c r="F271" s="135"/>
      <c r="G271" s="101"/>
    </row>
    <row r="272" spans="1:7" ht="17.25" customHeight="1">
      <c r="A272" s="1"/>
      <c r="B272" s="65"/>
      <c r="C272" s="146"/>
      <c r="E272" s="181"/>
      <c r="F272" s="135"/>
      <c r="G272" s="101"/>
    </row>
    <row r="273" spans="1:7" ht="17.25" customHeight="1">
      <c r="A273" s="1"/>
      <c r="B273" s="65"/>
      <c r="C273" s="146"/>
      <c r="E273" s="181"/>
      <c r="F273" s="135"/>
      <c r="G273" s="101"/>
    </row>
    <row r="274" spans="1:7" ht="17.25" customHeight="1">
      <c r="A274" s="1"/>
      <c r="B274" s="65"/>
      <c r="C274" s="146"/>
      <c r="E274" s="181"/>
      <c r="F274" s="135"/>
      <c r="G274" s="101"/>
    </row>
    <row r="275" spans="1:7" ht="17.25" customHeight="1">
      <c r="A275" s="1"/>
      <c r="B275" s="65"/>
      <c r="C275" s="146"/>
      <c r="E275" s="181"/>
      <c r="F275" s="135"/>
      <c r="G275" s="101"/>
    </row>
    <row r="276" spans="1:7" ht="17.25" customHeight="1">
      <c r="A276" s="1"/>
      <c r="B276" s="65"/>
      <c r="C276" s="146"/>
      <c r="E276" s="181"/>
      <c r="F276" s="135"/>
      <c r="G276" s="101"/>
    </row>
    <row r="277" spans="1:7" ht="17.25" customHeight="1">
      <c r="A277" s="1"/>
      <c r="B277" s="65"/>
      <c r="C277" s="146"/>
      <c r="E277" s="181"/>
      <c r="F277" s="135"/>
      <c r="G277" s="101"/>
    </row>
    <row r="278" spans="1:7" ht="17.25" customHeight="1">
      <c r="A278" s="1"/>
      <c r="B278" s="65"/>
      <c r="C278" s="146"/>
      <c r="E278" s="181"/>
      <c r="F278" s="135"/>
      <c r="G278" s="101"/>
    </row>
    <row r="279" spans="1:7" ht="17.25" customHeight="1">
      <c r="A279" s="1"/>
      <c r="B279" s="65"/>
      <c r="C279" s="146"/>
      <c r="E279" s="181"/>
      <c r="F279" s="135"/>
      <c r="G279" s="101"/>
    </row>
    <row r="280" spans="1:7" ht="17.25" customHeight="1">
      <c r="A280" s="1"/>
      <c r="B280" s="65"/>
      <c r="C280" s="146"/>
      <c r="E280" s="181"/>
      <c r="F280" s="135"/>
      <c r="G280" s="101"/>
    </row>
    <row r="281" spans="1:7" ht="17.25" customHeight="1">
      <c r="A281" s="1"/>
      <c r="B281" s="65"/>
      <c r="C281" s="146"/>
      <c r="E281" s="181"/>
      <c r="F281" s="135"/>
      <c r="G281" s="101"/>
    </row>
    <row r="282" spans="1:7" ht="17.25" customHeight="1">
      <c r="A282" s="1"/>
      <c r="B282" s="65"/>
      <c r="C282" s="146"/>
      <c r="E282" s="181"/>
      <c r="F282" s="135"/>
      <c r="G282" s="101"/>
    </row>
    <row r="283" spans="1:7" ht="17.25" customHeight="1">
      <c r="A283" s="1"/>
      <c r="B283" s="65"/>
      <c r="C283" s="146"/>
      <c r="E283" s="181"/>
      <c r="F283" s="135"/>
      <c r="G283" s="101"/>
    </row>
    <row r="284" spans="1:7" ht="17.25" customHeight="1">
      <c r="A284" s="1"/>
      <c r="B284" s="65"/>
      <c r="C284" s="146"/>
      <c r="E284" s="181"/>
      <c r="F284" s="135"/>
      <c r="G284" s="101"/>
    </row>
    <row r="285" spans="1:7" ht="17.25" customHeight="1">
      <c r="A285" s="1"/>
      <c r="B285" s="65"/>
      <c r="C285" s="146"/>
      <c r="E285" s="181"/>
      <c r="F285" s="135"/>
      <c r="G285" s="101"/>
    </row>
    <row r="286" spans="1:7" ht="17.25" customHeight="1">
      <c r="A286" s="1"/>
      <c r="B286" s="65"/>
      <c r="C286" s="146"/>
      <c r="E286" s="181"/>
      <c r="F286" s="135"/>
      <c r="G286" s="101"/>
    </row>
    <row r="287" spans="1:7" ht="17.25" customHeight="1">
      <c r="A287" s="1"/>
      <c r="B287" s="65"/>
      <c r="C287" s="146"/>
      <c r="E287" s="181"/>
      <c r="F287" s="135"/>
      <c r="G287" s="101"/>
    </row>
    <row r="288" spans="1:7" ht="17.25" customHeight="1">
      <c r="A288" s="1"/>
      <c r="B288" s="65"/>
      <c r="C288" s="146"/>
      <c r="E288" s="181"/>
      <c r="F288" s="135"/>
      <c r="G288" s="101"/>
    </row>
    <row r="289" spans="1:7" ht="17.25" customHeight="1">
      <c r="A289" s="1"/>
      <c r="B289" s="65"/>
      <c r="C289" s="146"/>
      <c r="E289" s="181"/>
      <c r="F289" s="135"/>
      <c r="G289" s="101"/>
    </row>
    <row r="290" spans="1:7" ht="17.25" customHeight="1">
      <c r="A290" s="1"/>
      <c r="B290" s="65"/>
      <c r="C290" s="146"/>
      <c r="E290" s="181"/>
      <c r="F290" s="135"/>
      <c r="G290" s="101"/>
    </row>
    <row r="291" spans="1:7" ht="17.25" customHeight="1">
      <c r="A291" s="1"/>
      <c r="B291" s="65"/>
      <c r="C291" s="146"/>
      <c r="E291" s="181"/>
      <c r="F291" s="135"/>
      <c r="G291" s="101"/>
    </row>
    <row r="292" spans="1:7" ht="17.25" customHeight="1">
      <c r="A292" s="1"/>
      <c r="B292" s="65"/>
      <c r="C292" s="146"/>
      <c r="E292" s="181"/>
      <c r="F292" s="135"/>
      <c r="G292" s="101"/>
    </row>
    <row r="293" spans="1:7" ht="17.25" customHeight="1">
      <c r="A293" s="1"/>
      <c r="B293" s="65"/>
      <c r="C293" s="146"/>
      <c r="E293" s="181"/>
      <c r="F293" s="135"/>
      <c r="G293" s="101"/>
    </row>
    <row r="294" spans="1:7" ht="17.25" customHeight="1">
      <c r="A294" s="1"/>
      <c r="B294" s="65"/>
      <c r="C294" s="146"/>
      <c r="E294" s="181"/>
      <c r="F294" s="135"/>
      <c r="G294" s="101"/>
    </row>
    <row r="295" spans="1:7" ht="35.25" customHeight="1">
      <c r="A295" s="1"/>
      <c r="B295" s="65"/>
      <c r="C295" s="146"/>
      <c r="E295" s="181"/>
      <c r="F295" s="135"/>
      <c r="G295" s="101"/>
    </row>
    <row r="296" spans="1:7" ht="23.25" customHeight="1">
      <c r="A296" s="1"/>
      <c r="B296" s="65"/>
      <c r="C296" s="146"/>
      <c r="E296" s="181"/>
      <c r="F296" s="135"/>
      <c r="G296" s="101"/>
    </row>
    <row r="297" spans="1:7" ht="99.75" customHeight="1">
      <c r="A297" s="1"/>
      <c r="B297" s="65"/>
      <c r="C297" s="146"/>
      <c r="E297" s="181"/>
      <c r="F297" s="135"/>
      <c r="G297" s="101"/>
    </row>
    <row r="298" spans="1:7" ht="75" customHeight="1">
      <c r="A298" s="1"/>
      <c r="B298" s="65"/>
      <c r="C298" s="146"/>
      <c r="E298" s="181"/>
      <c r="F298" s="135"/>
      <c r="G298" s="101"/>
    </row>
    <row r="299" spans="1:7" ht="33" customHeight="1">
      <c r="A299" s="1"/>
      <c r="B299" s="65"/>
      <c r="C299" s="146"/>
      <c r="E299" s="181"/>
      <c r="F299" s="135"/>
      <c r="G299" s="101"/>
    </row>
    <row r="300" spans="1:7" ht="18.75" customHeight="1">
      <c r="A300" s="1"/>
      <c r="B300" s="65"/>
      <c r="C300" s="146"/>
      <c r="E300" s="181"/>
      <c r="F300" s="135"/>
      <c r="G300" s="101"/>
    </row>
    <row r="301" spans="1:7" ht="15" customHeight="1">
      <c r="A301" s="1"/>
      <c r="B301" s="65"/>
      <c r="C301" s="146"/>
      <c r="E301" s="181"/>
      <c r="F301" s="135"/>
      <c r="G301" s="101"/>
    </row>
    <row r="302" spans="1:7" ht="7.5" customHeight="1">
      <c r="A302" s="1"/>
      <c r="B302" s="65"/>
      <c r="C302" s="146"/>
      <c r="E302" s="181"/>
      <c r="F302" s="135"/>
      <c r="G302" s="101"/>
    </row>
    <row r="303" spans="3:9" ht="18.75" customHeight="1">
      <c r="C303" s="4"/>
      <c r="D303" s="5"/>
      <c r="E303"/>
      <c r="F303" s="245" t="s">
        <v>251</v>
      </c>
      <c r="G303" s="246"/>
      <c r="H303" s="102"/>
      <c r="I303" s="102"/>
    </row>
    <row r="304" spans="3:9" ht="64.5" customHeight="1">
      <c r="C304" s="4"/>
      <c r="D304" s="247" t="s">
        <v>485</v>
      </c>
      <c r="E304" s="221"/>
      <c r="F304" s="221"/>
      <c r="G304" s="221"/>
      <c r="H304" s="102"/>
      <c r="I304" s="102"/>
    </row>
    <row r="305" spans="3:9" ht="18.75" customHeight="1">
      <c r="C305" s="4"/>
      <c r="D305" s="5"/>
      <c r="F305" s="248"/>
      <c r="G305" s="248"/>
      <c r="H305" s="102"/>
      <c r="I305" s="102"/>
    </row>
    <row r="306" spans="3:9" ht="19.5" customHeight="1">
      <c r="C306" s="249" t="s">
        <v>459</v>
      </c>
      <c r="D306" s="250"/>
      <c r="E306" s="250"/>
      <c r="F306" s="250"/>
      <c r="G306" s="251"/>
      <c r="H306" s="102"/>
      <c r="I306" s="102"/>
    </row>
    <row r="307" spans="3:9" ht="18.75" customHeight="1">
      <c r="C307" s="249" t="s">
        <v>458</v>
      </c>
      <c r="D307" s="249"/>
      <c r="E307" s="249"/>
      <c r="F307" s="249"/>
      <c r="G307" s="249"/>
      <c r="H307" s="102"/>
      <c r="I307" s="102"/>
    </row>
    <row r="308" spans="3:9" ht="18.75" customHeight="1">
      <c r="C308" s="249" t="s">
        <v>529</v>
      </c>
      <c r="D308" s="249"/>
      <c r="E308" s="249"/>
      <c r="F308" s="249"/>
      <c r="G308" s="249"/>
      <c r="H308" s="102"/>
      <c r="I308" s="102"/>
    </row>
    <row r="309" spans="3:9" ht="21.75" customHeight="1">
      <c r="C309" s="254"/>
      <c r="D309" s="254"/>
      <c r="E309" s="254"/>
      <c r="F309" s="254"/>
      <c r="G309" s="254"/>
      <c r="H309" s="102"/>
      <c r="I309" s="102"/>
    </row>
    <row r="310" spans="3:9" ht="51" customHeight="1">
      <c r="C310" s="14" t="s">
        <v>32</v>
      </c>
      <c r="D310" s="18" t="s">
        <v>154</v>
      </c>
      <c r="E310" s="18" t="s">
        <v>479</v>
      </c>
      <c r="F310" s="18" t="s">
        <v>528</v>
      </c>
      <c r="G310" s="144" t="s">
        <v>350</v>
      </c>
      <c r="H310" s="102"/>
      <c r="I310" s="102"/>
    </row>
    <row r="311" spans="3:9" ht="18.75" customHeight="1">
      <c r="C311" s="105" t="s">
        <v>51</v>
      </c>
      <c r="D311" s="106"/>
      <c r="E311" s="203">
        <f>E312</f>
        <v>51195.10000000009</v>
      </c>
      <c r="F311" s="203">
        <f>F312</f>
        <v>20858.199999999906</v>
      </c>
      <c r="G311" s="141">
        <f>F311/E311*100</f>
        <v>40.74257106637133</v>
      </c>
      <c r="H311" s="102"/>
      <c r="I311" s="102"/>
    </row>
    <row r="312" spans="3:9" ht="29.25" customHeight="1">
      <c r="C312" s="19" t="s">
        <v>445</v>
      </c>
      <c r="D312" s="40" t="s">
        <v>137</v>
      </c>
      <c r="E312" s="201">
        <f>E313+E318+E328+E323</f>
        <v>51195.10000000009</v>
      </c>
      <c r="F312" s="201">
        <f>F313+F318+F328+F323</f>
        <v>20858.199999999906</v>
      </c>
      <c r="G312" s="145">
        <f aca="true" t="shared" si="4" ref="G312:G333">F312/E312*100</f>
        <v>40.74257106637133</v>
      </c>
      <c r="H312" s="102"/>
      <c r="I312" s="102"/>
    </row>
    <row r="313" spans="3:9" ht="27.75" customHeight="1">
      <c r="C313" s="7" t="s">
        <v>52</v>
      </c>
      <c r="D313" s="40" t="s">
        <v>138</v>
      </c>
      <c r="E313" s="201">
        <f>E314+E316</f>
        <v>62513.5</v>
      </c>
      <c r="F313" s="206">
        <f>F314+F316</f>
        <v>0</v>
      </c>
      <c r="G313" s="145">
        <f t="shared" si="4"/>
        <v>0</v>
      </c>
      <c r="H313" s="102"/>
      <c r="I313" s="102"/>
    </row>
    <row r="314" spans="3:9" ht="30.75" customHeight="1">
      <c r="C314" s="7" t="s">
        <v>53</v>
      </c>
      <c r="D314" s="40" t="s">
        <v>129</v>
      </c>
      <c r="E314" s="201">
        <f>E315</f>
        <v>260513.5</v>
      </c>
      <c r="F314" s="201">
        <f>F315</f>
        <v>70000</v>
      </c>
      <c r="G314" s="145">
        <f t="shared" si="4"/>
        <v>26.87000865598136</v>
      </c>
      <c r="H314" s="102"/>
      <c r="I314" s="102"/>
    </row>
    <row r="315" spans="3:9" ht="27.75" customHeight="1">
      <c r="C315" s="7" t="s">
        <v>108</v>
      </c>
      <c r="D315" s="40" t="s">
        <v>139</v>
      </c>
      <c r="E315" s="201">
        <v>260513.5</v>
      </c>
      <c r="F315" s="201">
        <v>70000</v>
      </c>
      <c r="G315" s="145">
        <f t="shared" si="4"/>
        <v>26.87000865598136</v>
      </c>
      <c r="H315" s="102"/>
      <c r="I315" s="102"/>
    </row>
    <row r="316" spans="3:9" ht="28.5" customHeight="1">
      <c r="C316" s="7" t="s">
        <v>109</v>
      </c>
      <c r="D316" s="40" t="s">
        <v>130</v>
      </c>
      <c r="E316" s="201">
        <f>E317</f>
        <v>-198000</v>
      </c>
      <c r="F316" s="201">
        <f>F317</f>
        <v>-70000</v>
      </c>
      <c r="G316" s="145">
        <f t="shared" si="4"/>
        <v>35.35353535353536</v>
      </c>
      <c r="H316" s="102"/>
      <c r="I316" s="102"/>
    </row>
    <row r="317" spans="3:9" ht="28.5" customHeight="1">
      <c r="C317" s="7" t="s">
        <v>110</v>
      </c>
      <c r="D317" s="40" t="s">
        <v>140</v>
      </c>
      <c r="E317" s="201">
        <v>-198000</v>
      </c>
      <c r="F317" s="201">
        <v>-70000</v>
      </c>
      <c r="G317" s="145">
        <f t="shared" si="4"/>
        <v>35.35353535353536</v>
      </c>
      <c r="H317" s="102"/>
      <c r="I317" s="102"/>
    </row>
    <row r="318" spans="3:9" ht="28.5" customHeight="1">
      <c r="C318" s="7" t="s">
        <v>453</v>
      </c>
      <c r="D318" s="40" t="s">
        <v>131</v>
      </c>
      <c r="E318" s="201">
        <f>E319+E321</f>
        <v>-14513.5</v>
      </c>
      <c r="F318" s="201">
        <f>F319+F321</f>
        <v>-7256.7</v>
      </c>
      <c r="G318" s="145">
        <f t="shared" si="4"/>
        <v>49.99965549316154</v>
      </c>
      <c r="H318" s="102"/>
      <c r="I318" s="102"/>
    </row>
    <row r="319" spans="3:9" ht="37.5" customHeight="1">
      <c r="C319" s="7" t="s">
        <v>454</v>
      </c>
      <c r="D319" s="40" t="s">
        <v>132</v>
      </c>
      <c r="E319" s="201">
        <f>E320</f>
        <v>0</v>
      </c>
      <c r="F319" s="201">
        <f>F320</f>
        <v>0</v>
      </c>
      <c r="G319" s="145">
        <v>0</v>
      </c>
      <c r="H319" s="102"/>
      <c r="I319" s="102"/>
    </row>
    <row r="320" spans="3:9" ht="38.25" customHeight="1">
      <c r="C320" s="7" t="s">
        <v>455</v>
      </c>
      <c r="D320" s="40" t="s">
        <v>141</v>
      </c>
      <c r="E320" s="201">
        <v>0</v>
      </c>
      <c r="F320" s="201">
        <v>0</v>
      </c>
      <c r="G320" s="145">
        <v>0</v>
      </c>
      <c r="H320" s="102"/>
      <c r="I320" s="102"/>
    </row>
    <row r="321" spans="3:9" ht="28.5" customHeight="1">
      <c r="C321" s="7" t="s">
        <v>456</v>
      </c>
      <c r="D321" s="40" t="s">
        <v>142</v>
      </c>
      <c r="E321" s="201">
        <f>E322</f>
        <v>-14513.5</v>
      </c>
      <c r="F321" s="201">
        <f>F322</f>
        <v>-7256.7</v>
      </c>
      <c r="G321" s="145">
        <f t="shared" si="4"/>
        <v>49.99965549316154</v>
      </c>
      <c r="H321" s="102"/>
      <c r="I321" s="102"/>
    </row>
    <row r="322" spans="3:9" ht="40.5" customHeight="1">
      <c r="C322" s="7" t="s">
        <v>457</v>
      </c>
      <c r="D322" s="40" t="s">
        <v>134</v>
      </c>
      <c r="E322" s="201">
        <v>-14513.5</v>
      </c>
      <c r="F322" s="201">
        <v>-7256.7</v>
      </c>
      <c r="G322" s="145">
        <f t="shared" si="4"/>
        <v>49.99965549316154</v>
      </c>
      <c r="H322" s="102"/>
      <c r="I322" s="102"/>
    </row>
    <row r="323" spans="3:9" ht="33" customHeight="1">
      <c r="C323" s="24" t="s">
        <v>259</v>
      </c>
      <c r="D323" s="45" t="s">
        <v>143</v>
      </c>
      <c r="E323" s="201">
        <f aca="true" t="shared" si="5" ref="E323:F326">E324</f>
        <v>0</v>
      </c>
      <c r="F323" s="201">
        <f t="shared" si="5"/>
        <v>29000</v>
      </c>
      <c r="G323" s="145">
        <v>0</v>
      </c>
      <c r="H323" s="102"/>
      <c r="I323" s="102"/>
    </row>
    <row r="324" spans="3:9" ht="33.75" customHeight="1">
      <c r="C324" s="24" t="s">
        <v>260</v>
      </c>
      <c r="D324" s="45" t="s">
        <v>144</v>
      </c>
      <c r="E324" s="201">
        <f t="shared" si="5"/>
        <v>0</v>
      </c>
      <c r="F324" s="201">
        <f t="shared" si="5"/>
        <v>29000</v>
      </c>
      <c r="G324" s="145">
        <v>0</v>
      </c>
      <c r="H324" s="102"/>
      <c r="I324" s="102"/>
    </row>
    <row r="325" spans="3:9" ht="39" customHeight="1">
      <c r="C325" s="24" t="s">
        <v>258</v>
      </c>
      <c r="D325" s="45" t="s">
        <v>145</v>
      </c>
      <c r="E325" s="201">
        <f t="shared" si="5"/>
        <v>0</v>
      </c>
      <c r="F325" s="201">
        <f t="shared" si="5"/>
        <v>29000</v>
      </c>
      <c r="G325" s="145">
        <v>0</v>
      </c>
      <c r="H325" s="102"/>
      <c r="I325" s="102"/>
    </row>
    <row r="326" spans="3:9" ht="43.5" customHeight="1">
      <c r="C326" s="24" t="s">
        <v>257</v>
      </c>
      <c r="D326" s="45" t="s">
        <v>146</v>
      </c>
      <c r="E326" s="201">
        <f t="shared" si="5"/>
        <v>0</v>
      </c>
      <c r="F326" s="201">
        <f t="shared" si="5"/>
        <v>29000</v>
      </c>
      <c r="G326" s="145">
        <v>0</v>
      </c>
      <c r="H326" s="102"/>
      <c r="I326" s="102"/>
    </row>
    <row r="327" spans="3:9" ht="35.25" customHeight="1">
      <c r="C327" s="24" t="s">
        <v>261</v>
      </c>
      <c r="D327" s="45" t="s">
        <v>147</v>
      </c>
      <c r="E327" s="201">
        <v>0</v>
      </c>
      <c r="F327" s="201">
        <v>29000</v>
      </c>
      <c r="G327" s="145">
        <v>0</v>
      </c>
      <c r="H327" s="102"/>
      <c r="I327" s="102"/>
    </row>
    <row r="328" spans="3:9" ht="26.25" customHeight="1">
      <c r="C328" s="24" t="s">
        <v>46</v>
      </c>
      <c r="D328" s="46" t="s">
        <v>238</v>
      </c>
      <c r="E328" s="201">
        <f>E332+E329</f>
        <v>3195.100000000093</v>
      </c>
      <c r="F328" s="201">
        <f>F332+F329</f>
        <v>-885.1000000000931</v>
      </c>
      <c r="G328" s="145">
        <f t="shared" si="4"/>
        <v>-27.7017933711016</v>
      </c>
      <c r="H328" s="102"/>
      <c r="I328" s="102"/>
    </row>
    <row r="329" spans="3:9" ht="29.25" customHeight="1">
      <c r="C329" s="7" t="s">
        <v>160</v>
      </c>
      <c r="D329" s="40" t="s">
        <v>446</v>
      </c>
      <c r="E329" s="201">
        <v>-2529482.8</v>
      </c>
      <c r="F329" s="201">
        <v>-1204412.1</v>
      </c>
      <c r="G329" s="145">
        <f t="shared" si="4"/>
        <v>47.614955120469695</v>
      </c>
      <c r="H329" s="102"/>
      <c r="I329" s="102"/>
    </row>
    <row r="330" spans="3:9" ht="32.25" customHeight="1" hidden="1">
      <c r="C330" s="15" t="s">
        <v>156</v>
      </c>
      <c r="D330" s="43" t="s">
        <v>157</v>
      </c>
      <c r="E330" s="201"/>
      <c r="F330" s="201"/>
      <c r="G330" s="145" t="e">
        <f t="shared" si="4"/>
        <v>#DIV/0!</v>
      </c>
      <c r="H330" s="102"/>
      <c r="I330" s="102"/>
    </row>
    <row r="331" spans="3:9" ht="17.25" customHeight="1" hidden="1">
      <c r="C331" s="15" t="s">
        <v>158</v>
      </c>
      <c r="D331" s="43" t="s">
        <v>159</v>
      </c>
      <c r="E331" s="201"/>
      <c r="F331" s="201"/>
      <c r="G331" s="145" t="e">
        <f t="shared" si="4"/>
        <v>#DIV/0!</v>
      </c>
      <c r="H331" s="102"/>
      <c r="I331" s="102"/>
    </row>
    <row r="332" spans="3:9" ht="27" customHeight="1">
      <c r="C332" s="7" t="s">
        <v>155</v>
      </c>
      <c r="D332" s="44" t="s">
        <v>447</v>
      </c>
      <c r="E332" s="201">
        <v>2532677.9</v>
      </c>
      <c r="F332" s="201">
        <v>1203527</v>
      </c>
      <c r="G332" s="145">
        <f t="shared" si="4"/>
        <v>47.51993927060366</v>
      </c>
      <c r="H332" s="102"/>
      <c r="I332" s="102"/>
    </row>
    <row r="333" spans="3:9" ht="19.5" customHeight="1">
      <c r="C333" s="17" t="s">
        <v>184</v>
      </c>
      <c r="D333" s="47"/>
      <c r="E333" s="203">
        <f>E312</f>
        <v>51195.10000000009</v>
      </c>
      <c r="F333" s="203">
        <f>F312</f>
        <v>20858.199999999906</v>
      </c>
      <c r="G333" s="142">
        <f t="shared" si="4"/>
        <v>40.74257106637133</v>
      </c>
      <c r="H333" s="102"/>
      <c r="I333" s="102"/>
    </row>
    <row r="334" spans="3:9" ht="18.75" customHeight="1">
      <c r="C334" s="146"/>
      <c r="E334" s="181"/>
      <c r="F334" s="135"/>
      <c r="G334" s="62"/>
      <c r="H334" s="102"/>
      <c r="I334" s="102"/>
    </row>
    <row r="335" spans="3:9" ht="106.5" customHeight="1">
      <c r="C335" s="146"/>
      <c r="E335" s="181"/>
      <c r="F335" s="135"/>
      <c r="G335" s="62"/>
      <c r="H335" s="102"/>
      <c r="I335" s="102"/>
    </row>
    <row r="336" spans="7:9" ht="99.75" customHeight="1">
      <c r="G336" s="62"/>
      <c r="H336" s="102"/>
      <c r="I336" s="102"/>
    </row>
    <row r="337" spans="7:9" ht="50.25" customHeight="1">
      <c r="G337" s="62"/>
      <c r="H337" s="102"/>
      <c r="I337" s="102"/>
    </row>
    <row r="338" spans="3:9" ht="32.25" customHeight="1">
      <c r="C338" s="16"/>
      <c r="D338" s="35"/>
      <c r="E338" s="90"/>
      <c r="F338" s="91"/>
      <c r="G338" s="62"/>
      <c r="H338" s="102"/>
      <c r="I338" s="102"/>
    </row>
    <row r="339" spans="3:9" ht="7.5" customHeight="1" hidden="1">
      <c r="C339" s="16"/>
      <c r="D339" s="35"/>
      <c r="E339" s="90"/>
      <c r="F339" s="91"/>
      <c r="G339" s="62"/>
      <c r="H339" s="102"/>
      <c r="I339" s="102"/>
    </row>
    <row r="340" spans="3:9" ht="84.75" customHeight="1" hidden="1">
      <c r="C340" s="16"/>
      <c r="D340" s="35"/>
      <c r="E340" s="90"/>
      <c r="F340" s="91"/>
      <c r="G340" s="62"/>
      <c r="H340" s="102"/>
      <c r="I340" s="102"/>
    </row>
    <row r="341" spans="3:9" ht="30" customHeight="1" hidden="1">
      <c r="C341" s="16"/>
      <c r="D341" s="35"/>
      <c r="E341" s="90"/>
      <c r="F341" s="91"/>
      <c r="G341" s="62"/>
      <c r="H341" s="102"/>
      <c r="I341" s="102"/>
    </row>
    <row r="342" spans="3:9" ht="61.5" customHeight="1" hidden="1">
      <c r="C342" s="16"/>
      <c r="D342" s="35"/>
      <c r="E342" s="90"/>
      <c r="F342" s="91"/>
      <c r="G342" s="62"/>
      <c r="H342" s="102"/>
      <c r="I342" s="102"/>
    </row>
    <row r="343" spans="5:9" ht="43.5" customHeight="1" hidden="1">
      <c r="E343" s="71"/>
      <c r="F343" s="255"/>
      <c r="G343" s="255"/>
      <c r="H343" s="102"/>
      <c r="I343" s="102"/>
    </row>
    <row r="344" spans="5:9" ht="12.75" customHeight="1" hidden="1">
      <c r="E344" s="92"/>
      <c r="F344" s="256"/>
      <c r="G344" s="256"/>
      <c r="H344" s="103"/>
      <c r="I344" s="103"/>
    </row>
    <row r="345" spans="5:9" ht="12.75" customHeight="1">
      <c r="E345" s="256"/>
      <c r="F345" s="248"/>
      <c r="G345" s="248"/>
      <c r="H345" s="61"/>
      <c r="I345" s="102"/>
    </row>
    <row r="346" spans="5:9" ht="18.75" customHeight="1">
      <c r="E346"/>
      <c r="F346" s="245" t="s">
        <v>252</v>
      </c>
      <c r="G346" s="246"/>
      <c r="H346" s="102"/>
      <c r="I346" s="102"/>
    </row>
    <row r="347" spans="4:9" ht="56.25" customHeight="1">
      <c r="D347" s="247" t="s">
        <v>485</v>
      </c>
      <c r="E347" s="221"/>
      <c r="F347" s="221"/>
      <c r="G347" s="221"/>
      <c r="H347" s="102"/>
      <c r="I347" s="102"/>
    </row>
    <row r="348" spans="5:9" ht="12.75">
      <c r="E348" s="71"/>
      <c r="F348" s="65"/>
      <c r="G348" s="65"/>
      <c r="H348" s="102"/>
      <c r="I348" s="102"/>
    </row>
    <row r="349" spans="3:9" ht="21" customHeight="1">
      <c r="C349" s="252" t="s">
        <v>459</v>
      </c>
      <c r="D349" s="252"/>
      <c r="E349" s="252"/>
      <c r="F349" s="252"/>
      <c r="G349" s="252"/>
      <c r="H349" s="102"/>
      <c r="I349" s="102"/>
    </row>
    <row r="350" spans="3:9" ht="19.5" customHeight="1">
      <c r="C350" s="249" t="s">
        <v>532</v>
      </c>
      <c r="D350" s="253"/>
      <c r="E350" s="253"/>
      <c r="F350" s="253"/>
      <c r="G350" s="253"/>
      <c r="H350" s="13"/>
      <c r="I350" s="102"/>
    </row>
    <row r="351" spans="7:9" ht="19.5" customHeight="1">
      <c r="G351" s="62"/>
      <c r="H351" s="102"/>
      <c r="I351" s="102"/>
    </row>
    <row r="352" spans="3:9" ht="60" customHeight="1">
      <c r="C352" s="14" t="s">
        <v>6</v>
      </c>
      <c r="D352" s="18" t="s">
        <v>154</v>
      </c>
      <c r="E352" s="18" t="s">
        <v>479</v>
      </c>
      <c r="F352" s="18" t="s">
        <v>533</v>
      </c>
      <c r="G352" s="144" t="s">
        <v>350</v>
      </c>
      <c r="H352" s="102"/>
      <c r="I352" s="102"/>
    </row>
    <row r="353" spans="3:9" ht="16.5" customHeight="1">
      <c r="C353" s="7" t="s">
        <v>52</v>
      </c>
      <c r="D353" s="40" t="s">
        <v>124</v>
      </c>
      <c r="E353" s="197">
        <f>E354+E356</f>
        <v>62513.5</v>
      </c>
      <c r="F353" s="197">
        <f>F354+F356</f>
        <v>0</v>
      </c>
      <c r="G353" s="145">
        <f aca="true" t="shared" si="6" ref="G353:G371">F353/E353*100</f>
        <v>0</v>
      </c>
      <c r="H353" s="102"/>
      <c r="I353" s="102"/>
    </row>
    <row r="354" spans="3:9" ht="26.25">
      <c r="C354" s="7" t="s">
        <v>53</v>
      </c>
      <c r="D354" s="40" t="s">
        <v>129</v>
      </c>
      <c r="E354" s="197">
        <f>E355</f>
        <v>260513.5</v>
      </c>
      <c r="F354" s="198">
        <f>F355</f>
        <v>70000</v>
      </c>
      <c r="G354" s="145">
        <f t="shared" si="6"/>
        <v>26.87000865598136</v>
      </c>
      <c r="H354" s="102"/>
      <c r="I354" s="102"/>
    </row>
    <row r="355" spans="3:9" ht="26.25">
      <c r="C355" s="7" t="s">
        <v>108</v>
      </c>
      <c r="D355" s="40" t="s">
        <v>448</v>
      </c>
      <c r="E355" s="197">
        <v>260513.5</v>
      </c>
      <c r="F355" s="198">
        <v>70000</v>
      </c>
      <c r="G355" s="145">
        <f t="shared" si="6"/>
        <v>26.87000865598136</v>
      </c>
      <c r="H355" s="102"/>
      <c r="I355" s="102"/>
    </row>
    <row r="356" spans="3:9" ht="26.25">
      <c r="C356" s="7" t="s">
        <v>109</v>
      </c>
      <c r="D356" s="40" t="s">
        <v>130</v>
      </c>
      <c r="E356" s="197">
        <f>E357</f>
        <v>-198000</v>
      </c>
      <c r="F356" s="198">
        <f>F357</f>
        <v>-70000</v>
      </c>
      <c r="G356" s="145">
        <f t="shared" si="6"/>
        <v>35.35353535353536</v>
      </c>
      <c r="H356" s="102"/>
      <c r="I356" s="102"/>
    </row>
    <row r="357" spans="3:9" ht="24.75" customHeight="1">
      <c r="C357" s="7" t="s">
        <v>110</v>
      </c>
      <c r="D357" s="40" t="s">
        <v>449</v>
      </c>
      <c r="E357" s="197">
        <v>-198000</v>
      </c>
      <c r="F357" s="198">
        <v>-70000</v>
      </c>
      <c r="G357" s="145">
        <f t="shared" si="6"/>
        <v>35.35353535353536</v>
      </c>
      <c r="H357" s="102"/>
      <c r="I357" s="102"/>
    </row>
    <row r="358" spans="3:9" ht="26.25">
      <c r="C358" s="7" t="s">
        <v>453</v>
      </c>
      <c r="D358" s="40" t="s">
        <v>131</v>
      </c>
      <c r="E358" s="199">
        <f>E359+E361</f>
        <v>-14513.5</v>
      </c>
      <c r="F358" s="200">
        <f>F359+F361</f>
        <v>-7256.7</v>
      </c>
      <c r="G358" s="145">
        <f t="shared" si="6"/>
        <v>49.99965549316154</v>
      </c>
      <c r="H358" s="102"/>
      <c r="I358" s="102"/>
    </row>
    <row r="359" spans="3:9" ht="26.25">
      <c r="C359" s="7" t="s">
        <v>454</v>
      </c>
      <c r="D359" s="40" t="s">
        <v>132</v>
      </c>
      <c r="E359" s="199">
        <f>E360</f>
        <v>0</v>
      </c>
      <c r="F359" s="200">
        <f>F360</f>
        <v>0</v>
      </c>
      <c r="G359" s="145">
        <v>0</v>
      </c>
      <c r="H359" s="102"/>
      <c r="I359" s="102"/>
    </row>
    <row r="360" spans="3:9" ht="26.25">
      <c r="C360" s="7" t="s">
        <v>455</v>
      </c>
      <c r="D360" s="40" t="s">
        <v>450</v>
      </c>
      <c r="E360" s="199">
        <v>0</v>
      </c>
      <c r="F360" s="198">
        <v>0</v>
      </c>
      <c r="G360" s="145">
        <v>0</v>
      </c>
      <c r="H360" s="102"/>
      <c r="I360" s="102"/>
    </row>
    <row r="361" spans="3:9" ht="30.75" customHeight="1">
      <c r="C361" s="7" t="s">
        <v>456</v>
      </c>
      <c r="D361" s="40" t="s">
        <v>133</v>
      </c>
      <c r="E361" s="197">
        <f>E362</f>
        <v>-14513.5</v>
      </c>
      <c r="F361" s="198">
        <f>F362</f>
        <v>-7256.7</v>
      </c>
      <c r="G361" s="145">
        <f t="shared" si="6"/>
        <v>49.99965549316154</v>
      </c>
      <c r="H361" s="102"/>
      <c r="I361" s="102"/>
    </row>
    <row r="362" spans="3:9" ht="39">
      <c r="C362" s="7" t="s">
        <v>457</v>
      </c>
      <c r="D362" s="40" t="s">
        <v>451</v>
      </c>
      <c r="E362" s="197">
        <v>-14513.5</v>
      </c>
      <c r="F362" s="198">
        <v>-7256.7</v>
      </c>
      <c r="G362" s="145">
        <f t="shared" si="6"/>
        <v>49.99965549316154</v>
      </c>
      <c r="H362" s="102"/>
      <c r="I362" s="102"/>
    </row>
    <row r="363" spans="3:9" ht="18" customHeight="1">
      <c r="C363" s="25" t="s">
        <v>259</v>
      </c>
      <c r="D363" s="41" t="s">
        <v>128</v>
      </c>
      <c r="E363" s="201">
        <f aca="true" t="shared" si="7" ref="E363:F366">E364</f>
        <v>0</v>
      </c>
      <c r="F363" s="201">
        <f t="shared" si="7"/>
        <v>29000</v>
      </c>
      <c r="G363" s="145">
        <v>0</v>
      </c>
      <c r="H363" s="102"/>
      <c r="I363" s="102"/>
    </row>
    <row r="364" spans="3:9" ht="17.25" customHeight="1">
      <c r="C364" s="25" t="s">
        <v>260</v>
      </c>
      <c r="D364" s="41" t="s">
        <v>127</v>
      </c>
      <c r="E364" s="201">
        <f t="shared" si="7"/>
        <v>0</v>
      </c>
      <c r="F364" s="201">
        <f t="shared" si="7"/>
        <v>29000</v>
      </c>
      <c r="G364" s="145">
        <v>0</v>
      </c>
      <c r="H364" s="102"/>
      <c r="I364" s="102"/>
    </row>
    <row r="365" spans="3:9" ht="52.5">
      <c r="C365" s="25" t="s">
        <v>258</v>
      </c>
      <c r="D365" s="41" t="s">
        <v>126</v>
      </c>
      <c r="E365" s="201">
        <f t="shared" si="7"/>
        <v>0</v>
      </c>
      <c r="F365" s="201">
        <f t="shared" si="7"/>
        <v>29000</v>
      </c>
      <c r="G365" s="145">
        <v>0</v>
      </c>
      <c r="H365" s="102"/>
      <c r="I365" s="102"/>
    </row>
    <row r="366" spans="3:9" ht="52.5">
      <c r="C366" s="25" t="s">
        <v>257</v>
      </c>
      <c r="D366" s="41" t="s">
        <v>125</v>
      </c>
      <c r="E366" s="201">
        <f t="shared" si="7"/>
        <v>0</v>
      </c>
      <c r="F366" s="201">
        <f t="shared" si="7"/>
        <v>29000</v>
      </c>
      <c r="G366" s="145">
        <v>0</v>
      </c>
      <c r="H366" s="102"/>
      <c r="I366" s="102"/>
    </row>
    <row r="367" spans="3:9" ht="26.25">
      <c r="C367" s="25" t="s">
        <v>261</v>
      </c>
      <c r="D367" s="41" t="s">
        <v>452</v>
      </c>
      <c r="E367" s="201">
        <v>0</v>
      </c>
      <c r="F367" s="201">
        <v>29000</v>
      </c>
      <c r="G367" s="145">
        <v>0</v>
      </c>
      <c r="H367" s="102"/>
      <c r="I367" s="102"/>
    </row>
    <row r="368" spans="3:9" ht="18.75" customHeight="1">
      <c r="C368" s="25" t="s">
        <v>237</v>
      </c>
      <c r="D368" s="42" t="s">
        <v>238</v>
      </c>
      <c r="E368" s="197">
        <f>E370+E369</f>
        <v>3195.100000000093</v>
      </c>
      <c r="F368" s="202">
        <f>F370+F369</f>
        <v>-885.1000000000931</v>
      </c>
      <c r="G368" s="145">
        <f t="shared" si="6"/>
        <v>-27.7017933711016</v>
      </c>
      <c r="H368" s="102"/>
      <c r="I368" s="102"/>
    </row>
    <row r="369" spans="3:9" ht="25.5" customHeight="1">
      <c r="C369" s="7" t="s">
        <v>160</v>
      </c>
      <c r="D369" s="40" t="s">
        <v>136</v>
      </c>
      <c r="E369" s="201">
        <v>-2529482.8</v>
      </c>
      <c r="F369" s="201">
        <v>-1204412.1</v>
      </c>
      <c r="G369" s="145">
        <f t="shared" si="6"/>
        <v>47.614955120469695</v>
      </c>
      <c r="H369" s="102"/>
      <c r="I369" s="102"/>
    </row>
    <row r="370" spans="3:9" ht="17.25" customHeight="1">
      <c r="C370" s="7" t="s">
        <v>155</v>
      </c>
      <c r="D370" s="44" t="s">
        <v>135</v>
      </c>
      <c r="E370" s="201">
        <v>2532677.9</v>
      </c>
      <c r="F370" s="201">
        <v>1203527</v>
      </c>
      <c r="G370" s="145">
        <f t="shared" si="6"/>
        <v>47.51993927060366</v>
      </c>
      <c r="H370" s="102"/>
      <c r="I370" s="102"/>
    </row>
    <row r="371" spans="3:9" ht="24" customHeight="1">
      <c r="C371" s="17" t="s">
        <v>184</v>
      </c>
      <c r="D371" s="93"/>
      <c r="E371" s="203">
        <f>E353+E358+E368+E363</f>
        <v>51195.10000000009</v>
      </c>
      <c r="F371" s="204">
        <f>F353+F358+F368+F363</f>
        <v>20858.199999999906</v>
      </c>
      <c r="G371" s="142">
        <f t="shared" si="6"/>
        <v>40.74257106637133</v>
      </c>
      <c r="H371" s="102"/>
      <c r="I371" s="102"/>
    </row>
    <row r="372" spans="7:9" ht="12.75">
      <c r="G372" s="62"/>
      <c r="H372" s="102"/>
      <c r="I372" s="102"/>
    </row>
    <row r="373" spans="7:9" ht="12.75">
      <c r="G373" s="62"/>
      <c r="H373" s="102"/>
      <c r="I373" s="102"/>
    </row>
    <row r="374" spans="7:9" ht="12.75">
      <c r="G374" s="62"/>
      <c r="H374" s="102"/>
      <c r="I374" s="102"/>
    </row>
    <row r="375" spans="3:9" ht="13.5">
      <c r="C375" s="20"/>
      <c r="G375" s="62"/>
      <c r="H375" s="102"/>
      <c r="I375" s="102"/>
    </row>
    <row r="376" spans="3:9" ht="12.75">
      <c r="C376" s="146"/>
      <c r="E376" s="181"/>
      <c r="F376" s="135"/>
      <c r="G376" s="62"/>
      <c r="H376" s="102"/>
      <c r="I376" s="102"/>
    </row>
    <row r="377" spans="7:9" ht="12.75">
      <c r="G377" s="62"/>
      <c r="H377" s="102"/>
      <c r="I377" s="102"/>
    </row>
    <row r="378" spans="7:9" ht="12.75">
      <c r="G378" s="62"/>
      <c r="H378" s="102"/>
      <c r="I378" s="102"/>
    </row>
    <row r="379" spans="7:9" ht="12.75">
      <c r="G379" s="62"/>
      <c r="H379" s="102"/>
      <c r="I379" s="102"/>
    </row>
    <row r="380" spans="7:9" ht="12.75">
      <c r="G380" s="62"/>
      <c r="H380" s="102"/>
      <c r="I380" s="102"/>
    </row>
    <row r="381" spans="7:9" ht="12.75">
      <c r="G381" s="62"/>
      <c r="H381" s="102"/>
      <c r="I381" s="102"/>
    </row>
    <row r="382" spans="7:9" ht="12.75">
      <c r="G382" s="62"/>
      <c r="H382" s="102"/>
      <c r="I382" s="102"/>
    </row>
    <row r="383" spans="7:9" ht="12.75">
      <c r="G383" s="62"/>
      <c r="H383" s="102"/>
      <c r="I383" s="102"/>
    </row>
    <row r="384" spans="7:9" ht="12.75">
      <c r="G384" s="62"/>
      <c r="H384" s="102"/>
      <c r="I384" s="102"/>
    </row>
    <row r="385" spans="7:9" ht="12.75">
      <c r="G385" s="62"/>
      <c r="H385" s="102"/>
      <c r="I385" s="102"/>
    </row>
    <row r="386" spans="7:9" ht="12.75">
      <c r="G386" s="62"/>
      <c r="H386" s="102"/>
      <c r="I386" s="102"/>
    </row>
    <row r="387" spans="7:9" ht="12.75">
      <c r="G387" s="62"/>
      <c r="H387" s="102"/>
      <c r="I387" s="102"/>
    </row>
    <row r="388" spans="7:9" ht="12.75">
      <c r="G388" s="62"/>
      <c r="H388" s="102"/>
      <c r="I388" s="102"/>
    </row>
    <row r="389" spans="7:9" ht="12.75">
      <c r="G389" s="62"/>
      <c r="H389" s="102"/>
      <c r="I389" s="102"/>
    </row>
    <row r="390" spans="7:9" ht="12.75">
      <c r="G390" s="62"/>
      <c r="H390" s="102"/>
      <c r="I390" s="102"/>
    </row>
    <row r="391" spans="7:9" ht="12.75">
      <c r="G391" s="62"/>
      <c r="H391" s="102"/>
      <c r="I391" s="102"/>
    </row>
    <row r="392" spans="7:9" ht="12.75">
      <c r="G392" s="62"/>
      <c r="H392" s="102"/>
      <c r="I392" s="102"/>
    </row>
    <row r="393" spans="7:9" ht="12.75">
      <c r="G393" s="62"/>
      <c r="H393" s="102"/>
      <c r="I393" s="102"/>
    </row>
    <row r="394" spans="7:9" ht="12.75">
      <c r="G394" s="62"/>
      <c r="H394" s="102"/>
      <c r="I394" s="102"/>
    </row>
    <row r="395" spans="7:9" ht="12.75">
      <c r="G395" s="62"/>
      <c r="H395" s="102"/>
      <c r="I395" s="102"/>
    </row>
    <row r="396" spans="7:10" ht="12.75">
      <c r="G396" s="62"/>
      <c r="H396" s="102"/>
      <c r="I396" s="102"/>
      <c r="J396" s="102"/>
    </row>
    <row r="397" spans="7:10" ht="12.75">
      <c r="G397" s="62"/>
      <c r="H397" s="102"/>
      <c r="I397" s="102"/>
      <c r="J397" s="102"/>
    </row>
    <row r="398" spans="7:10" ht="12.75">
      <c r="G398" s="62"/>
      <c r="H398" s="102"/>
      <c r="I398" s="102"/>
      <c r="J398" s="102"/>
    </row>
    <row r="399" spans="7:10" ht="12.75">
      <c r="G399" s="62"/>
      <c r="H399" s="102"/>
      <c r="I399" s="102"/>
      <c r="J399" s="102"/>
    </row>
    <row r="400" spans="7:11" ht="12.75">
      <c r="G400" s="62"/>
      <c r="H400" s="102"/>
      <c r="I400" s="102"/>
      <c r="J400" s="102"/>
      <c r="K400" s="102"/>
    </row>
    <row r="401" spans="7:11" ht="12.75">
      <c r="G401" s="62"/>
      <c r="H401" s="102"/>
      <c r="I401" s="102"/>
      <c r="J401" s="102"/>
      <c r="K401" s="102"/>
    </row>
    <row r="402" spans="7:11" ht="12.75">
      <c r="G402" s="62"/>
      <c r="H402" s="102"/>
      <c r="I402" s="102"/>
      <c r="J402" s="102"/>
      <c r="K402" s="102"/>
    </row>
    <row r="403" spans="7:11" ht="12.75">
      <c r="G403" s="62"/>
      <c r="H403" s="102"/>
      <c r="I403" s="102"/>
      <c r="J403" s="102"/>
      <c r="K403" s="102"/>
    </row>
    <row r="404" spans="7:11" ht="12.75">
      <c r="G404" s="62"/>
      <c r="H404" s="102"/>
      <c r="I404" s="102"/>
      <c r="J404" s="102"/>
      <c r="K404" s="102"/>
    </row>
    <row r="405" spans="7:11" ht="12.75">
      <c r="G405" s="62"/>
      <c r="H405" s="102"/>
      <c r="I405" s="102"/>
      <c r="J405" s="102"/>
      <c r="K405" s="102"/>
    </row>
    <row r="406" spans="7:11" ht="12.75">
      <c r="G406" s="62"/>
      <c r="H406" s="102"/>
      <c r="I406" s="102"/>
      <c r="J406" s="102"/>
      <c r="K406" s="102"/>
    </row>
    <row r="407" spans="7:11" ht="12.75">
      <c r="G407" s="62"/>
      <c r="H407" s="102"/>
      <c r="I407" s="102"/>
      <c r="J407" s="102"/>
      <c r="K407" s="102"/>
    </row>
    <row r="408" spans="7:11" ht="12.75">
      <c r="G408" s="62"/>
      <c r="H408" s="102"/>
      <c r="I408" s="102"/>
      <c r="J408" s="102"/>
      <c r="K408" s="102"/>
    </row>
    <row r="409" spans="7:11" ht="12.75">
      <c r="G409" s="62"/>
      <c r="H409" s="102"/>
      <c r="I409" s="102"/>
      <c r="J409" s="102"/>
      <c r="K409" s="102"/>
    </row>
    <row r="410" spans="7:11" ht="12.75">
      <c r="G410" s="62"/>
      <c r="H410" s="102"/>
      <c r="I410" s="102"/>
      <c r="J410" s="102"/>
      <c r="K410" s="102"/>
    </row>
    <row r="411" spans="7:11" ht="12.75">
      <c r="G411" s="62"/>
      <c r="H411" s="102"/>
      <c r="I411" s="102"/>
      <c r="J411" s="102"/>
      <c r="K411" s="102"/>
    </row>
    <row r="412" spans="7:11" ht="12.75">
      <c r="G412" s="62"/>
      <c r="H412" s="102"/>
      <c r="I412" s="102"/>
      <c r="J412" s="102"/>
      <c r="K412" s="102"/>
    </row>
    <row r="413" spans="7:11" ht="12.75">
      <c r="G413" s="62"/>
      <c r="H413" s="102"/>
      <c r="I413" s="102"/>
      <c r="J413" s="102"/>
      <c r="K413" s="102"/>
    </row>
    <row r="414" spans="7:11" ht="12.75">
      <c r="G414" s="62"/>
      <c r="H414" s="102"/>
      <c r="I414" s="102"/>
      <c r="J414" s="102"/>
      <c r="K414" s="102"/>
    </row>
    <row r="415" spans="7:11" ht="12.75">
      <c r="G415" s="62"/>
      <c r="H415" s="102"/>
      <c r="I415" s="102"/>
      <c r="J415" s="102"/>
      <c r="K415" s="102"/>
    </row>
    <row r="416" spans="7:11" ht="12.75">
      <c r="G416" s="62"/>
      <c r="H416" s="102"/>
      <c r="I416" s="102"/>
      <c r="J416" s="102"/>
      <c r="K416" s="102"/>
    </row>
    <row r="417" spans="7:11" ht="12.75">
      <c r="G417" s="62"/>
      <c r="H417" s="102"/>
      <c r="I417" s="102"/>
      <c r="J417" s="102"/>
      <c r="K417" s="102"/>
    </row>
    <row r="418" spans="7:11" ht="12.75">
      <c r="G418" s="62"/>
      <c r="H418" s="102"/>
      <c r="I418" s="102"/>
      <c r="J418" s="102"/>
      <c r="K418" s="102"/>
    </row>
    <row r="419" spans="7:11" ht="12.75">
      <c r="G419" s="62"/>
      <c r="H419" s="102"/>
      <c r="I419" s="102"/>
      <c r="J419" s="102"/>
      <c r="K419" s="102"/>
    </row>
    <row r="420" spans="7:11" ht="12.75">
      <c r="G420" s="62"/>
      <c r="H420" s="102"/>
      <c r="I420" s="102"/>
      <c r="J420" s="102"/>
      <c r="K420" s="102"/>
    </row>
    <row r="421" spans="7:11" ht="12.75">
      <c r="G421" s="62"/>
      <c r="H421" s="102"/>
      <c r="I421" s="102"/>
      <c r="J421" s="102"/>
      <c r="K421" s="102"/>
    </row>
    <row r="422" spans="7:11" ht="12.75">
      <c r="G422" s="62"/>
      <c r="H422" s="102"/>
      <c r="I422" s="102"/>
      <c r="J422" s="102"/>
      <c r="K422" s="102"/>
    </row>
    <row r="423" spans="7:11" ht="12.75">
      <c r="G423" s="62"/>
      <c r="H423" s="102"/>
      <c r="I423" s="102"/>
      <c r="J423" s="102"/>
      <c r="K423" s="102"/>
    </row>
    <row r="424" spans="7:11" ht="12.75">
      <c r="G424" s="62"/>
      <c r="H424" s="102"/>
      <c r="I424" s="102"/>
      <c r="J424" s="102"/>
      <c r="K424" s="102"/>
    </row>
    <row r="425" spans="7:11" ht="12.75">
      <c r="G425" s="62"/>
      <c r="H425" s="102"/>
      <c r="I425" s="102"/>
      <c r="J425" s="102"/>
      <c r="K425" s="102"/>
    </row>
    <row r="426" spans="7:11" ht="12.75">
      <c r="G426" s="62"/>
      <c r="H426" s="102"/>
      <c r="I426" s="102"/>
      <c r="J426" s="102"/>
      <c r="K426" s="102"/>
    </row>
    <row r="427" spans="7:11" ht="12.75">
      <c r="G427" s="62"/>
      <c r="H427" s="102"/>
      <c r="I427" s="102"/>
      <c r="J427" s="102"/>
      <c r="K427" s="102"/>
    </row>
    <row r="428" spans="7:11" ht="12.75">
      <c r="G428" s="62"/>
      <c r="H428" s="102"/>
      <c r="I428" s="102"/>
      <c r="J428" s="102"/>
      <c r="K428" s="102"/>
    </row>
    <row r="429" spans="7:11" ht="12.75">
      <c r="G429" s="62"/>
      <c r="H429" s="102"/>
      <c r="I429" s="102"/>
      <c r="J429" s="102"/>
      <c r="K429" s="102"/>
    </row>
    <row r="430" spans="7:11" ht="12.75">
      <c r="G430" s="62"/>
      <c r="H430" s="102"/>
      <c r="I430" s="102"/>
      <c r="J430" s="102"/>
      <c r="K430" s="102"/>
    </row>
    <row r="431" spans="7:11" ht="12.75">
      <c r="G431" s="62"/>
      <c r="H431" s="102"/>
      <c r="I431" s="102"/>
      <c r="J431" s="102"/>
      <c r="K431" s="102"/>
    </row>
    <row r="432" spans="7:11" ht="12.75">
      <c r="G432" s="62"/>
      <c r="H432" s="102"/>
      <c r="I432" s="102"/>
      <c r="J432" s="102"/>
      <c r="K432" s="102"/>
    </row>
    <row r="433" spans="7:11" ht="12.75">
      <c r="G433" s="62"/>
      <c r="H433" s="102"/>
      <c r="I433" s="102"/>
      <c r="J433" s="102"/>
      <c r="K433" s="102"/>
    </row>
    <row r="434" spans="7:11" ht="12.75">
      <c r="G434" s="62"/>
      <c r="H434" s="102"/>
      <c r="I434" s="102"/>
      <c r="J434" s="102"/>
      <c r="K434" s="102"/>
    </row>
    <row r="435" spans="7:11" ht="12.75">
      <c r="G435" s="62"/>
      <c r="H435" s="102"/>
      <c r="I435" s="102"/>
      <c r="J435" s="102"/>
      <c r="K435" s="102"/>
    </row>
    <row r="436" spans="7:11" ht="12.75">
      <c r="G436" s="62"/>
      <c r="H436" s="102"/>
      <c r="I436" s="102"/>
      <c r="J436" s="102"/>
      <c r="K436" s="102"/>
    </row>
    <row r="437" spans="7:11" ht="12.75">
      <c r="G437" s="62"/>
      <c r="H437" s="102"/>
      <c r="I437" s="102"/>
      <c r="J437" s="102"/>
      <c r="K437" s="102"/>
    </row>
    <row r="438" spans="7:11" ht="12.75">
      <c r="G438" s="62"/>
      <c r="H438" s="102"/>
      <c r="I438" s="102"/>
      <c r="J438" s="102"/>
      <c r="K438" s="102"/>
    </row>
    <row r="439" spans="7:11" ht="12.75">
      <c r="G439" s="62"/>
      <c r="H439" s="102"/>
      <c r="I439" s="102"/>
      <c r="J439" s="102"/>
      <c r="K439" s="102"/>
    </row>
    <row r="440" spans="7:11" ht="12.75">
      <c r="G440" s="62"/>
      <c r="H440" s="102"/>
      <c r="I440" s="102"/>
      <c r="J440" s="102"/>
      <c r="K440" s="102"/>
    </row>
    <row r="441" spans="7:11" ht="12.75">
      <c r="G441" s="62"/>
      <c r="H441" s="102"/>
      <c r="I441" s="102"/>
      <c r="J441" s="102"/>
      <c r="K441" s="102"/>
    </row>
    <row r="442" spans="7:11" ht="12.75">
      <c r="G442" s="62"/>
      <c r="H442" s="102"/>
      <c r="I442" s="102"/>
      <c r="J442" s="102"/>
      <c r="K442" s="102"/>
    </row>
    <row r="443" spans="7:11" ht="12.75">
      <c r="G443" s="62"/>
      <c r="H443" s="102"/>
      <c r="I443" s="102"/>
      <c r="J443" s="102"/>
      <c r="K443" s="102"/>
    </row>
    <row r="444" spans="7:11" ht="12.75">
      <c r="G444" s="62"/>
      <c r="H444" s="102"/>
      <c r="I444" s="102"/>
      <c r="J444" s="102"/>
      <c r="K444" s="102"/>
    </row>
    <row r="445" spans="7:11" ht="12.75">
      <c r="G445" s="62"/>
      <c r="H445" s="102"/>
      <c r="I445" s="102"/>
      <c r="J445" s="102"/>
      <c r="K445" s="102"/>
    </row>
    <row r="446" spans="7:11" ht="12.75">
      <c r="G446" s="62"/>
      <c r="H446" s="102"/>
      <c r="I446" s="102"/>
      <c r="J446" s="102"/>
      <c r="K446" s="102"/>
    </row>
    <row r="447" spans="7:11" ht="12.75">
      <c r="G447" s="62"/>
      <c r="H447" s="102"/>
      <c r="I447" s="102"/>
      <c r="J447" s="102"/>
      <c r="K447" s="102"/>
    </row>
    <row r="448" spans="7:11" ht="12.75">
      <c r="G448" s="62"/>
      <c r="H448" s="102"/>
      <c r="I448" s="102"/>
      <c r="J448" s="102"/>
      <c r="K448" s="102"/>
    </row>
    <row r="449" spans="7:11" ht="12.75">
      <c r="G449" s="62"/>
      <c r="H449" s="102"/>
      <c r="I449" s="102"/>
      <c r="J449" s="102"/>
      <c r="K449" s="102"/>
    </row>
    <row r="450" spans="7:11" ht="12.75">
      <c r="G450" s="62"/>
      <c r="H450" s="102"/>
      <c r="I450" s="102"/>
      <c r="J450" s="102"/>
      <c r="K450" s="102"/>
    </row>
    <row r="451" spans="7:11" ht="12.75">
      <c r="G451" s="62"/>
      <c r="H451" s="102"/>
      <c r="I451" s="102"/>
      <c r="J451" s="102"/>
      <c r="K451" s="102"/>
    </row>
    <row r="452" spans="7:11" ht="12.75">
      <c r="G452" s="62"/>
      <c r="H452" s="102"/>
      <c r="I452" s="102"/>
      <c r="J452" s="102"/>
      <c r="K452" s="102"/>
    </row>
    <row r="453" spans="7:11" ht="12.75">
      <c r="G453" s="62"/>
      <c r="H453" s="102"/>
      <c r="I453" s="102"/>
      <c r="J453" s="102"/>
      <c r="K453" s="102"/>
    </row>
    <row r="454" spans="7:11" ht="12.75">
      <c r="G454" s="62"/>
      <c r="H454" s="102"/>
      <c r="I454" s="102"/>
      <c r="J454" s="102"/>
      <c r="K454" s="102"/>
    </row>
    <row r="455" spans="7:11" ht="12.75">
      <c r="G455" s="62"/>
      <c r="H455" s="102"/>
      <c r="I455" s="102"/>
      <c r="J455" s="102"/>
      <c r="K455" s="102"/>
    </row>
    <row r="456" spans="7:11" ht="12.75">
      <c r="G456" s="62"/>
      <c r="H456" s="102"/>
      <c r="I456" s="102"/>
      <c r="J456" s="102"/>
      <c r="K456" s="102"/>
    </row>
    <row r="457" spans="7:11" ht="12.75">
      <c r="G457" s="62"/>
      <c r="H457" s="102"/>
      <c r="I457" s="102"/>
      <c r="J457" s="102"/>
      <c r="K457" s="102"/>
    </row>
    <row r="458" spans="7:11" ht="12.75">
      <c r="G458" s="62"/>
      <c r="H458" s="102"/>
      <c r="I458" s="102"/>
      <c r="J458" s="102"/>
      <c r="K458" s="102"/>
    </row>
    <row r="459" spans="7:11" ht="12.75">
      <c r="G459" s="62"/>
      <c r="H459" s="102"/>
      <c r="I459" s="102"/>
      <c r="J459" s="102"/>
      <c r="K459" s="102"/>
    </row>
    <row r="460" spans="7:11" ht="12.75">
      <c r="G460" s="62"/>
      <c r="H460" s="102"/>
      <c r="I460" s="102"/>
      <c r="J460" s="102"/>
      <c r="K460" s="102"/>
    </row>
    <row r="461" spans="7:11" ht="12.75">
      <c r="G461" s="62"/>
      <c r="H461" s="102"/>
      <c r="I461" s="102"/>
      <c r="J461" s="102"/>
      <c r="K461" s="102"/>
    </row>
    <row r="462" spans="7:11" ht="12.75">
      <c r="G462" s="62"/>
      <c r="H462" s="102"/>
      <c r="I462" s="102"/>
      <c r="J462" s="102"/>
      <c r="K462" s="102"/>
    </row>
    <row r="463" spans="7:11" ht="12.75">
      <c r="G463" s="62"/>
      <c r="H463" s="102"/>
      <c r="I463" s="102"/>
      <c r="J463" s="102"/>
      <c r="K463" s="102"/>
    </row>
    <row r="464" spans="7:11" ht="12.75">
      <c r="G464" s="62"/>
      <c r="H464" s="102"/>
      <c r="I464" s="102"/>
      <c r="J464" s="102"/>
      <c r="K464" s="102"/>
    </row>
    <row r="465" spans="7:11" ht="12.75">
      <c r="G465" s="62"/>
      <c r="H465" s="102"/>
      <c r="I465" s="102"/>
      <c r="J465" s="102"/>
      <c r="K465" s="102"/>
    </row>
    <row r="466" spans="7:11" ht="12.75">
      <c r="G466" s="62"/>
      <c r="H466" s="102"/>
      <c r="I466" s="102"/>
      <c r="J466" s="102"/>
      <c r="K466" s="102"/>
    </row>
    <row r="467" spans="7:11" ht="12.75">
      <c r="G467" s="62"/>
      <c r="H467" s="102"/>
      <c r="I467" s="102"/>
      <c r="J467" s="102"/>
      <c r="K467" s="102"/>
    </row>
    <row r="468" spans="7:11" ht="12.75">
      <c r="G468" s="62"/>
      <c r="H468" s="102"/>
      <c r="I468" s="102"/>
      <c r="J468" s="102"/>
      <c r="K468" s="102"/>
    </row>
    <row r="469" spans="7:11" ht="12.75">
      <c r="G469" s="62"/>
      <c r="H469" s="102"/>
      <c r="I469" s="102"/>
      <c r="J469" s="102"/>
      <c r="K469" s="102"/>
    </row>
    <row r="470" spans="7:11" ht="12.75">
      <c r="G470" s="62"/>
      <c r="H470" s="102"/>
      <c r="I470" s="102"/>
      <c r="J470" s="102"/>
      <c r="K470" s="102"/>
    </row>
    <row r="471" spans="7:11" ht="12.75">
      <c r="G471" s="62"/>
      <c r="H471" s="102"/>
      <c r="I471" s="102"/>
      <c r="J471" s="102"/>
      <c r="K471" s="102"/>
    </row>
    <row r="472" spans="7:11" ht="12.75">
      <c r="G472" s="62"/>
      <c r="H472" s="102"/>
      <c r="I472" s="102"/>
      <c r="J472" s="102"/>
      <c r="K472" s="102"/>
    </row>
    <row r="473" spans="7:11" ht="12.75">
      <c r="G473" s="62"/>
      <c r="H473" s="102"/>
      <c r="I473" s="102"/>
      <c r="J473" s="102"/>
      <c r="K473" s="102"/>
    </row>
    <row r="474" spans="7:11" ht="12.75">
      <c r="G474" s="62"/>
      <c r="H474" s="102"/>
      <c r="I474" s="102"/>
      <c r="J474" s="102"/>
      <c r="K474" s="102"/>
    </row>
    <row r="475" spans="7:11" ht="12.75">
      <c r="G475" s="62"/>
      <c r="H475" s="102"/>
      <c r="I475" s="102"/>
      <c r="J475" s="102"/>
      <c r="K475" s="102"/>
    </row>
    <row r="476" spans="7:11" ht="12.75">
      <c r="G476" s="62"/>
      <c r="H476" s="102"/>
      <c r="I476" s="102"/>
      <c r="J476" s="102"/>
      <c r="K476" s="102"/>
    </row>
    <row r="477" spans="7:11" ht="12.75">
      <c r="G477" s="62"/>
      <c r="H477" s="102"/>
      <c r="I477" s="102"/>
      <c r="J477" s="102"/>
      <c r="K477" s="102"/>
    </row>
    <row r="478" spans="7:11" ht="12.75">
      <c r="G478" s="62"/>
      <c r="H478" s="102"/>
      <c r="I478" s="102"/>
      <c r="J478" s="102"/>
      <c r="K478" s="102"/>
    </row>
    <row r="479" spans="7:11" ht="12.75">
      <c r="G479" s="62"/>
      <c r="H479" s="102"/>
      <c r="I479" s="102"/>
      <c r="J479" s="102"/>
      <c r="K479" s="102"/>
    </row>
    <row r="480" spans="7:11" ht="12.75">
      <c r="G480" s="62"/>
      <c r="H480" s="102"/>
      <c r="I480" s="102"/>
      <c r="J480" s="102"/>
      <c r="K480" s="102"/>
    </row>
    <row r="481" spans="7:11" ht="12.75">
      <c r="G481" s="62"/>
      <c r="H481" s="102"/>
      <c r="I481" s="102"/>
      <c r="J481" s="102"/>
      <c r="K481" s="102"/>
    </row>
    <row r="482" spans="7:11" ht="12.75">
      <c r="G482" s="62"/>
      <c r="H482" s="102"/>
      <c r="I482" s="102"/>
      <c r="J482" s="102"/>
      <c r="K482" s="102"/>
    </row>
    <row r="483" spans="7:11" ht="12.75">
      <c r="G483" s="62"/>
      <c r="H483" s="102"/>
      <c r="I483" s="102"/>
      <c r="J483" s="102"/>
      <c r="K483" s="102"/>
    </row>
    <row r="484" spans="7:11" ht="12.75">
      <c r="G484" s="62"/>
      <c r="H484" s="102"/>
      <c r="I484" s="102"/>
      <c r="J484" s="102"/>
      <c r="K484" s="102"/>
    </row>
    <row r="485" spans="7:11" ht="12.75">
      <c r="G485" s="62"/>
      <c r="H485" s="102"/>
      <c r="I485" s="102"/>
      <c r="J485" s="102"/>
      <c r="K485" s="102"/>
    </row>
    <row r="486" spans="7:11" ht="12.75">
      <c r="G486" s="62"/>
      <c r="H486" s="102"/>
      <c r="I486" s="102"/>
      <c r="J486" s="102"/>
      <c r="K486" s="102"/>
    </row>
    <row r="487" spans="7:11" ht="12.75">
      <c r="G487" s="62"/>
      <c r="H487" s="102"/>
      <c r="I487" s="102"/>
      <c r="J487" s="102"/>
      <c r="K487" s="102"/>
    </row>
    <row r="488" spans="7:11" ht="12.75">
      <c r="G488" s="62"/>
      <c r="H488" s="102"/>
      <c r="I488" s="102"/>
      <c r="J488" s="102"/>
      <c r="K488" s="102"/>
    </row>
    <row r="489" spans="7:11" ht="12.75">
      <c r="G489" s="62"/>
      <c r="H489" s="102"/>
      <c r="I489" s="102"/>
      <c r="J489" s="102"/>
      <c r="K489" s="102"/>
    </row>
    <row r="490" spans="7:11" ht="12.75">
      <c r="G490" s="62"/>
      <c r="H490" s="102"/>
      <c r="I490" s="102"/>
      <c r="J490" s="102"/>
      <c r="K490" s="102"/>
    </row>
    <row r="491" spans="7:11" ht="12.75">
      <c r="G491" s="62"/>
      <c r="H491" s="102"/>
      <c r="I491" s="102"/>
      <c r="J491" s="102"/>
      <c r="K491" s="102"/>
    </row>
    <row r="492" spans="7:11" ht="12.75">
      <c r="G492" s="62"/>
      <c r="H492" s="102"/>
      <c r="I492" s="102"/>
      <c r="J492" s="102"/>
      <c r="K492" s="102"/>
    </row>
    <row r="493" spans="7:11" ht="12.75">
      <c r="G493" s="62"/>
      <c r="H493" s="102"/>
      <c r="I493" s="102"/>
      <c r="J493" s="102"/>
      <c r="K493" s="102"/>
    </row>
    <row r="494" spans="7:11" ht="12.75">
      <c r="G494" s="62"/>
      <c r="H494" s="102"/>
      <c r="I494" s="102"/>
      <c r="J494" s="102"/>
      <c r="K494" s="102"/>
    </row>
    <row r="495" spans="7:11" ht="12.75">
      <c r="G495" s="62"/>
      <c r="H495" s="102"/>
      <c r="I495" s="102"/>
      <c r="J495" s="102"/>
      <c r="K495" s="102"/>
    </row>
    <row r="496" spans="7:11" ht="12.75">
      <c r="G496" s="62"/>
      <c r="H496" s="102"/>
      <c r="I496" s="102"/>
      <c r="J496" s="102"/>
      <c r="K496" s="102"/>
    </row>
    <row r="497" spans="7:11" ht="12.75">
      <c r="G497" s="62"/>
      <c r="H497" s="102"/>
      <c r="I497" s="102"/>
      <c r="J497" s="102"/>
      <c r="K497" s="102"/>
    </row>
    <row r="498" spans="7:11" ht="12.75">
      <c r="G498" s="62"/>
      <c r="H498" s="102"/>
      <c r="I498" s="102"/>
      <c r="J498" s="102"/>
      <c r="K498" s="102"/>
    </row>
    <row r="499" spans="7:11" ht="12.75">
      <c r="G499" s="62"/>
      <c r="H499" s="102"/>
      <c r="I499" s="102"/>
      <c r="J499" s="102"/>
      <c r="K499" s="102"/>
    </row>
    <row r="500" spans="7:11" ht="12.75">
      <c r="G500" s="62"/>
      <c r="H500" s="102"/>
      <c r="I500" s="102"/>
      <c r="J500" s="102"/>
      <c r="K500" s="102"/>
    </row>
    <row r="501" spans="7:11" ht="12.75">
      <c r="G501" s="62"/>
      <c r="H501" s="102"/>
      <c r="I501" s="102"/>
      <c r="J501" s="102"/>
      <c r="K501" s="102"/>
    </row>
    <row r="502" spans="7:11" ht="12.75">
      <c r="G502" s="62"/>
      <c r="H502" s="102"/>
      <c r="I502" s="102"/>
      <c r="J502" s="102"/>
      <c r="K502" s="102"/>
    </row>
    <row r="503" spans="7:11" ht="12.75">
      <c r="G503" s="62"/>
      <c r="H503" s="102"/>
      <c r="I503" s="102"/>
      <c r="J503" s="102"/>
      <c r="K503" s="102"/>
    </row>
    <row r="504" spans="7:11" ht="12.75">
      <c r="G504" s="62"/>
      <c r="H504" s="102"/>
      <c r="I504" s="102"/>
      <c r="J504" s="102"/>
      <c r="K504" s="102"/>
    </row>
    <row r="505" spans="7:11" ht="12.75">
      <c r="G505" s="62"/>
      <c r="H505" s="102"/>
      <c r="I505" s="102"/>
      <c r="J505" s="102"/>
      <c r="K505" s="102"/>
    </row>
    <row r="506" spans="7:11" ht="12.75">
      <c r="G506" s="62"/>
      <c r="H506" s="102"/>
      <c r="I506" s="102"/>
      <c r="J506" s="102"/>
      <c r="K506" s="102"/>
    </row>
    <row r="507" spans="7:11" ht="12.75">
      <c r="G507" s="62"/>
      <c r="H507" s="102"/>
      <c r="I507" s="102"/>
      <c r="J507" s="102"/>
      <c r="K507" s="102"/>
    </row>
    <row r="508" spans="7:11" ht="12.75">
      <c r="G508" s="62"/>
      <c r="H508" s="102"/>
      <c r="I508" s="102"/>
      <c r="J508" s="102"/>
      <c r="K508" s="102"/>
    </row>
    <row r="509" spans="7:11" ht="12.75">
      <c r="G509" s="62"/>
      <c r="H509" s="102"/>
      <c r="I509" s="102"/>
      <c r="J509" s="102"/>
      <c r="K509" s="102"/>
    </row>
    <row r="510" spans="7:11" ht="12.75">
      <c r="G510" s="62"/>
      <c r="H510" s="102"/>
      <c r="I510" s="102"/>
      <c r="J510" s="102"/>
      <c r="K510" s="102"/>
    </row>
    <row r="511" spans="7:11" ht="12.75">
      <c r="G511" s="62"/>
      <c r="H511" s="102"/>
      <c r="I511" s="102"/>
      <c r="J511" s="102"/>
      <c r="K511" s="102"/>
    </row>
    <row r="512" spans="7:11" ht="12.75">
      <c r="G512" s="62"/>
      <c r="H512" s="102"/>
      <c r="I512" s="102"/>
      <c r="J512" s="102"/>
      <c r="K512" s="102"/>
    </row>
    <row r="513" spans="7:11" ht="12.75">
      <c r="G513" s="62"/>
      <c r="H513" s="102"/>
      <c r="I513" s="102"/>
      <c r="J513" s="102"/>
      <c r="K513" s="102"/>
    </row>
    <row r="514" spans="7:11" ht="12.75">
      <c r="G514" s="62"/>
      <c r="H514" s="102"/>
      <c r="I514" s="102"/>
      <c r="J514" s="102"/>
      <c r="K514" s="102"/>
    </row>
    <row r="515" spans="7:11" ht="12.75">
      <c r="G515" s="62"/>
      <c r="H515" s="102"/>
      <c r="I515" s="102"/>
      <c r="J515" s="102"/>
      <c r="K515" s="102"/>
    </row>
    <row r="516" spans="7:11" ht="12.75">
      <c r="G516" s="62"/>
      <c r="H516" s="102"/>
      <c r="I516" s="102"/>
      <c r="J516" s="102"/>
      <c r="K516" s="102"/>
    </row>
    <row r="517" spans="7:11" ht="12.75">
      <c r="G517" s="62"/>
      <c r="H517" s="102"/>
      <c r="I517" s="102"/>
      <c r="J517" s="102"/>
      <c r="K517" s="102"/>
    </row>
    <row r="518" spans="7:11" ht="12.75">
      <c r="G518" s="62"/>
      <c r="H518" s="102"/>
      <c r="I518" s="102"/>
      <c r="J518" s="102"/>
      <c r="K518" s="102"/>
    </row>
    <row r="519" spans="7:11" ht="12.75">
      <c r="G519" s="62"/>
      <c r="H519" s="102"/>
      <c r="I519" s="102"/>
      <c r="J519" s="102"/>
      <c r="K519" s="102"/>
    </row>
    <row r="520" spans="7:11" ht="12.75">
      <c r="G520" s="62"/>
      <c r="H520" s="102"/>
      <c r="I520" s="102"/>
      <c r="J520" s="102"/>
      <c r="K520" s="102"/>
    </row>
    <row r="521" spans="7:11" ht="12.75">
      <c r="G521" s="62"/>
      <c r="H521" s="102"/>
      <c r="I521" s="102"/>
      <c r="J521" s="102"/>
      <c r="K521" s="102"/>
    </row>
    <row r="522" spans="7:11" ht="12.75">
      <c r="G522" s="62"/>
      <c r="H522" s="102"/>
      <c r="I522" s="102"/>
      <c r="J522" s="102"/>
      <c r="K522" s="102"/>
    </row>
    <row r="523" spans="7:11" ht="12.75">
      <c r="G523" s="62"/>
      <c r="H523" s="102"/>
      <c r="I523" s="102"/>
      <c r="J523" s="102"/>
      <c r="K523" s="102"/>
    </row>
    <row r="524" spans="7:11" ht="12.75">
      <c r="G524" s="62"/>
      <c r="H524" s="102"/>
      <c r="I524" s="102"/>
      <c r="J524" s="102"/>
      <c r="K524" s="102"/>
    </row>
    <row r="525" spans="7:11" ht="12.75">
      <c r="G525" s="62"/>
      <c r="H525" s="102"/>
      <c r="I525" s="102"/>
      <c r="J525" s="102"/>
      <c r="K525" s="102"/>
    </row>
    <row r="526" spans="7:11" ht="12.75">
      <c r="G526" s="62"/>
      <c r="H526" s="102"/>
      <c r="I526" s="102"/>
      <c r="J526" s="102"/>
      <c r="K526" s="102"/>
    </row>
    <row r="527" spans="7:11" ht="12.75">
      <c r="G527" s="62"/>
      <c r="H527" s="102"/>
      <c r="I527" s="102"/>
      <c r="J527" s="102"/>
      <c r="K527" s="102"/>
    </row>
    <row r="528" spans="7:11" ht="12.75">
      <c r="G528" s="62"/>
      <c r="H528" s="102"/>
      <c r="I528" s="102"/>
      <c r="J528" s="102"/>
      <c r="K528" s="102"/>
    </row>
    <row r="529" spans="7:11" ht="12.75">
      <c r="G529" s="62"/>
      <c r="H529" s="102"/>
      <c r="I529" s="102"/>
      <c r="J529" s="102"/>
      <c r="K529" s="102"/>
    </row>
    <row r="530" spans="7:11" ht="12.75">
      <c r="G530" s="62"/>
      <c r="H530" s="102"/>
      <c r="I530" s="102"/>
      <c r="J530" s="102"/>
      <c r="K530" s="102"/>
    </row>
    <row r="531" spans="7:11" ht="12.75">
      <c r="G531" s="62"/>
      <c r="H531" s="102"/>
      <c r="I531" s="102"/>
      <c r="J531" s="102"/>
      <c r="K531" s="102"/>
    </row>
    <row r="532" spans="7:11" ht="12.75">
      <c r="G532" s="62"/>
      <c r="H532" s="102"/>
      <c r="I532" s="102"/>
      <c r="J532" s="102"/>
      <c r="K532" s="102"/>
    </row>
    <row r="533" spans="7:11" ht="12.75">
      <c r="G533" s="62"/>
      <c r="H533" s="102"/>
      <c r="I533" s="102"/>
      <c r="J533" s="102"/>
      <c r="K533" s="102"/>
    </row>
    <row r="534" spans="7:11" ht="12.75">
      <c r="G534" s="62"/>
      <c r="H534" s="102"/>
      <c r="I534" s="102"/>
      <c r="J534" s="102"/>
      <c r="K534" s="102"/>
    </row>
    <row r="535" spans="7:11" ht="12.75">
      <c r="G535" s="62"/>
      <c r="H535" s="102"/>
      <c r="I535" s="102"/>
      <c r="J535" s="102"/>
      <c r="K535" s="102"/>
    </row>
    <row r="536" spans="7:11" ht="12.75">
      <c r="G536" s="62"/>
      <c r="H536" s="102"/>
      <c r="I536" s="102"/>
      <c r="J536" s="102"/>
      <c r="K536" s="102"/>
    </row>
    <row r="537" spans="7:11" ht="12.75">
      <c r="G537" s="62"/>
      <c r="H537" s="102"/>
      <c r="I537" s="102"/>
      <c r="J537" s="102"/>
      <c r="K537" s="102"/>
    </row>
    <row r="538" spans="7:11" ht="12.75">
      <c r="G538" s="62"/>
      <c r="H538" s="102"/>
      <c r="I538" s="102"/>
      <c r="J538" s="102"/>
      <c r="K538" s="102"/>
    </row>
    <row r="539" spans="7:11" ht="12.75">
      <c r="G539" s="62"/>
      <c r="H539" s="102"/>
      <c r="I539" s="102"/>
      <c r="J539" s="102"/>
      <c r="K539" s="102"/>
    </row>
    <row r="540" spans="7:11" ht="12.75">
      <c r="G540" s="62"/>
      <c r="H540" s="102"/>
      <c r="I540" s="102"/>
      <c r="J540" s="102"/>
      <c r="K540" s="102"/>
    </row>
    <row r="541" spans="7:11" ht="12.75">
      <c r="G541" s="62"/>
      <c r="H541" s="102"/>
      <c r="I541" s="102"/>
      <c r="J541" s="102"/>
      <c r="K541" s="102"/>
    </row>
    <row r="542" spans="7:11" ht="12.75">
      <c r="G542" s="62"/>
      <c r="H542" s="102"/>
      <c r="I542" s="102"/>
      <c r="J542" s="102"/>
      <c r="K542" s="102"/>
    </row>
    <row r="543" spans="7:11" ht="12.75">
      <c r="G543" s="62"/>
      <c r="H543" s="102"/>
      <c r="I543" s="102"/>
      <c r="J543" s="102"/>
      <c r="K543" s="102"/>
    </row>
    <row r="544" spans="7:11" ht="12.75">
      <c r="G544" s="62"/>
      <c r="H544" s="102"/>
      <c r="I544" s="102"/>
      <c r="J544" s="102"/>
      <c r="K544" s="102"/>
    </row>
    <row r="545" spans="7:11" ht="12.75">
      <c r="G545" s="62"/>
      <c r="H545" s="102"/>
      <c r="I545" s="102"/>
      <c r="J545" s="102"/>
      <c r="K545" s="102"/>
    </row>
    <row r="546" spans="7:11" ht="12.75">
      <c r="G546" s="62"/>
      <c r="H546" s="102"/>
      <c r="I546" s="102"/>
      <c r="J546" s="102"/>
      <c r="K546" s="102"/>
    </row>
    <row r="547" spans="7:11" ht="12.75">
      <c r="G547" s="62"/>
      <c r="H547" s="102"/>
      <c r="I547" s="102"/>
      <c r="J547" s="102"/>
      <c r="K547" s="102"/>
    </row>
    <row r="548" spans="7:11" ht="12.75">
      <c r="G548" s="62"/>
      <c r="H548" s="102"/>
      <c r="I548" s="102"/>
      <c r="J548" s="102"/>
      <c r="K548" s="102"/>
    </row>
    <row r="549" spans="7:11" ht="12.75">
      <c r="G549" s="62"/>
      <c r="H549" s="102"/>
      <c r="I549" s="102"/>
      <c r="J549" s="102"/>
      <c r="K549" s="102"/>
    </row>
    <row r="550" spans="7:11" ht="12.75">
      <c r="G550" s="62"/>
      <c r="H550" s="102"/>
      <c r="I550" s="102"/>
      <c r="J550" s="102"/>
      <c r="K550" s="102"/>
    </row>
    <row r="551" spans="7:11" ht="12.75">
      <c r="G551" s="62"/>
      <c r="H551" s="102"/>
      <c r="I551" s="102"/>
      <c r="J551" s="102"/>
      <c r="K551" s="102"/>
    </row>
    <row r="552" spans="7:11" ht="12.75">
      <c r="G552" s="62"/>
      <c r="H552" s="102"/>
      <c r="I552" s="102"/>
      <c r="J552" s="102"/>
      <c r="K552" s="102"/>
    </row>
    <row r="553" spans="7:11" ht="12.75">
      <c r="G553" s="62"/>
      <c r="H553" s="102"/>
      <c r="I553" s="102"/>
      <c r="J553" s="102"/>
      <c r="K553" s="102"/>
    </row>
    <row r="554" spans="7:11" ht="12.75">
      <c r="G554" s="62"/>
      <c r="H554" s="102"/>
      <c r="I554" s="102"/>
      <c r="J554" s="102"/>
      <c r="K554" s="102"/>
    </row>
    <row r="555" spans="7:11" ht="12.75">
      <c r="G555" s="62"/>
      <c r="H555" s="102"/>
      <c r="I555" s="102"/>
      <c r="J555" s="102"/>
      <c r="K555" s="102"/>
    </row>
    <row r="556" spans="7:11" ht="12.75">
      <c r="G556" s="62"/>
      <c r="H556" s="102"/>
      <c r="I556" s="102"/>
      <c r="J556" s="102"/>
      <c r="K556" s="102"/>
    </row>
    <row r="557" spans="7:11" ht="12.75">
      <c r="G557" s="62"/>
      <c r="H557" s="102"/>
      <c r="I557" s="102"/>
      <c r="J557" s="102"/>
      <c r="K557" s="102"/>
    </row>
    <row r="558" spans="7:11" ht="12.75">
      <c r="G558" s="62"/>
      <c r="H558" s="102"/>
      <c r="I558" s="102"/>
      <c r="J558" s="102"/>
      <c r="K558" s="102"/>
    </row>
    <row r="559" spans="7:11" ht="12.75">
      <c r="G559" s="62"/>
      <c r="H559" s="102"/>
      <c r="I559" s="102"/>
      <c r="J559" s="102"/>
      <c r="K559" s="102"/>
    </row>
    <row r="560" spans="7:11" ht="12.75">
      <c r="G560" s="62"/>
      <c r="H560" s="102"/>
      <c r="I560" s="102"/>
      <c r="J560" s="102"/>
      <c r="K560" s="102"/>
    </row>
    <row r="561" spans="7:11" ht="12.75">
      <c r="G561" s="62"/>
      <c r="H561" s="102"/>
      <c r="I561" s="102"/>
      <c r="J561" s="102"/>
      <c r="K561" s="102"/>
    </row>
    <row r="562" spans="7:11" ht="12.75">
      <c r="G562" s="62"/>
      <c r="H562" s="102"/>
      <c r="I562" s="102"/>
      <c r="J562" s="102"/>
      <c r="K562" s="102"/>
    </row>
    <row r="563" spans="7:11" ht="12.75">
      <c r="G563" s="62"/>
      <c r="H563" s="102"/>
      <c r="I563" s="102"/>
      <c r="J563" s="102"/>
      <c r="K563" s="102"/>
    </row>
    <row r="564" spans="7:11" ht="12.75">
      <c r="G564" s="62"/>
      <c r="H564" s="102"/>
      <c r="I564" s="102"/>
      <c r="J564" s="102"/>
      <c r="K564" s="102"/>
    </row>
    <row r="565" spans="7:11" ht="12.75">
      <c r="G565" s="62"/>
      <c r="H565" s="102"/>
      <c r="I565" s="102"/>
      <c r="J565" s="102"/>
      <c r="K565" s="102"/>
    </row>
    <row r="566" spans="7:11" ht="12.75">
      <c r="G566" s="62"/>
      <c r="H566" s="102"/>
      <c r="I566" s="102"/>
      <c r="J566" s="102"/>
      <c r="K566" s="102"/>
    </row>
    <row r="567" spans="7:11" ht="12.75">
      <c r="G567" s="62"/>
      <c r="H567" s="102"/>
      <c r="I567" s="102"/>
      <c r="J567" s="102"/>
      <c r="K567" s="102"/>
    </row>
    <row r="568" spans="7:11" ht="12.75">
      <c r="G568" s="62"/>
      <c r="H568" s="102"/>
      <c r="I568" s="102"/>
      <c r="J568" s="102"/>
      <c r="K568" s="102"/>
    </row>
    <row r="569" spans="7:11" ht="12.75">
      <c r="G569" s="62"/>
      <c r="H569" s="102"/>
      <c r="I569" s="102"/>
      <c r="J569" s="102"/>
      <c r="K569" s="102"/>
    </row>
    <row r="570" spans="7:11" ht="12.75">
      <c r="G570" s="62"/>
      <c r="H570" s="102"/>
      <c r="I570" s="102"/>
      <c r="J570" s="102"/>
      <c r="K570" s="102"/>
    </row>
    <row r="571" spans="7:11" ht="12.75">
      <c r="G571" s="62"/>
      <c r="H571" s="102"/>
      <c r="I571" s="102"/>
      <c r="J571" s="102"/>
      <c r="K571" s="102"/>
    </row>
    <row r="572" spans="7:11" ht="12.75">
      <c r="G572" s="62"/>
      <c r="H572" s="102"/>
      <c r="I572" s="102"/>
      <c r="J572" s="102"/>
      <c r="K572" s="102"/>
    </row>
    <row r="573" spans="7:11" ht="12.75">
      <c r="G573" s="62"/>
      <c r="H573" s="102"/>
      <c r="I573" s="102"/>
      <c r="J573" s="102"/>
      <c r="K573" s="102"/>
    </row>
    <row r="574" spans="7:11" ht="12.75">
      <c r="G574" s="62"/>
      <c r="H574" s="102"/>
      <c r="I574" s="102"/>
      <c r="J574" s="102"/>
      <c r="K574" s="102"/>
    </row>
    <row r="575" spans="7:11" ht="12.75">
      <c r="G575" s="62"/>
      <c r="H575" s="102"/>
      <c r="I575" s="102"/>
      <c r="J575" s="102"/>
      <c r="K575" s="102"/>
    </row>
    <row r="576" spans="7:11" ht="12.75">
      <c r="G576" s="62"/>
      <c r="H576" s="102"/>
      <c r="I576" s="102"/>
      <c r="J576" s="102"/>
      <c r="K576" s="102"/>
    </row>
    <row r="577" spans="7:11" ht="12.75">
      <c r="G577" s="62"/>
      <c r="H577" s="102"/>
      <c r="I577" s="102"/>
      <c r="J577" s="102"/>
      <c r="K577" s="102"/>
    </row>
    <row r="578" spans="7:11" ht="12.75">
      <c r="G578" s="62"/>
      <c r="H578" s="102"/>
      <c r="I578" s="102"/>
      <c r="J578" s="102"/>
      <c r="K578" s="102"/>
    </row>
    <row r="579" spans="7:11" ht="12.75">
      <c r="G579" s="62"/>
      <c r="H579" s="102"/>
      <c r="I579" s="102"/>
      <c r="J579" s="102"/>
      <c r="K579" s="102"/>
    </row>
    <row r="580" spans="7:11" ht="12.75">
      <c r="G580" s="62"/>
      <c r="H580" s="102"/>
      <c r="I580" s="102"/>
      <c r="J580" s="102"/>
      <c r="K580" s="102"/>
    </row>
    <row r="581" spans="7:11" ht="12.75">
      <c r="G581" s="62"/>
      <c r="H581" s="102"/>
      <c r="I581" s="102"/>
      <c r="J581" s="102"/>
      <c r="K581" s="102"/>
    </row>
    <row r="582" spans="7:11" ht="12.75">
      <c r="G582" s="62"/>
      <c r="H582" s="102"/>
      <c r="I582" s="102"/>
      <c r="J582" s="102"/>
      <c r="K582" s="102"/>
    </row>
    <row r="583" spans="7:11" ht="12.75">
      <c r="G583" s="62"/>
      <c r="H583" s="102"/>
      <c r="I583" s="102"/>
      <c r="J583" s="102"/>
      <c r="K583" s="102"/>
    </row>
    <row r="584" spans="7:11" ht="12.75">
      <c r="G584" s="62"/>
      <c r="H584" s="102"/>
      <c r="I584" s="102"/>
      <c r="J584" s="102"/>
      <c r="K584" s="102"/>
    </row>
    <row r="585" spans="7:11" ht="12.75">
      <c r="G585" s="62"/>
      <c r="H585" s="102"/>
      <c r="I585" s="102"/>
      <c r="J585" s="102"/>
      <c r="K585" s="102"/>
    </row>
    <row r="586" spans="7:11" ht="12.75">
      <c r="G586" s="62"/>
      <c r="H586" s="102"/>
      <c r="I586" s="102"/>
      <c r="J586" s="102"/>
      <c r="K586" s="102"/>
    </row>
    <row r="587" spans="7:11" ht="12.75">
      <c r="G587" s="62"/>
      <c r="H587" s="102"/>
      <c r="I587" s="102"/>
      <c r="J587" s="102"/>
      <c r="K587" s="102"/>
    </row>
    <row r="588" spans="7:11" ht="12.75">
      <c r="G588" s="62"/>
      <c r="H588" s="102"/>
      <c r="I588" s="102"/>
      <c r="J588" s="102"/>
      <c r="K588" s="102"/>
    </row>
    <row r="589" spans="7:11" ht="12.75">
      <c r="G589" s="62"/>
      <c r="H589" s="102"/>
      <c r="I589" s="102"/>
      <c r="J589" s="102"/>
      <c r="K589" s="102"/>
    </row>
    <row r="590" spans="7:11" ht="12.75">
      <c r="G590" s="62"/>
      <c r="H590" s="102"/>
      <c r="I590" s="102"/>
      <c r="J590" s="102"/>
      <c r="K590" s="102"/>
    </row>
    <row r="591" spans="7:11" ht="12.75">
      <c r="G591" s="62"/>
      <c r="H591" s="102"/>
      <c r="I591" s="102"/>
      <c r="J591" s="102"/>
      <c r="K591" s="102"/>
    </row>
    <row r="592" spans="7:11" ht="12.75">
      <c r="G592" s="62"/>
      <c r="H592" s="102"/>
      <c r="I592" s="102"/>
      <c r="J592" s="102"/>
      <c r="K592" s="102"/>
    </row>
    <row r="593" spans="7:11" ht="12.75">
      <c r="G593" s="62"/>
      <c r="H593" s="102"/>
      <c r="I593" s="102"/>
      <c r="J593" s="102"/>
      <c r="K593" s="102"/>
    </row>
    <row r="594" spans="7:11" ht="12.75">
      <c r="G594" s="62"/>
      <c r="H594" s="102"/>
      <c r="I594" s="102"/>
      <c r="J594" s="102"/>
      <c r="K594" s="102"/>
    </row>
    <row r="595" spans="7:11" ht="12.75">
      <c r="G595" s="62"/>
      <c r="H595" s="102"/>
      <c r="I595" s="102"/>
      <c r="J595" s="102"/>
      <c r="K595" s="102"/>
    </row>
    <row r="596" spans="7:11" ht="12.75">
      <c r="G596" s="62"/>
      <c r="H596" s="102"/>
      <c r="I596" s="102"/>
      <c r="J596" s="102"/>
      <c r="K596" s="102"/>
    </row>
    <row r="597" spans="7:11" ht="12.75">
      <c r="G597" s="62"/>
      <c r="H597" s="102"/>
      <c r="I597" s="102"/>
      <c r="J597" s="102"/>
      <c r="K597" s="102"/>
    </row>
    <row r="598" spans="7:11" ht="12.75">
      <c r="G598" s="62"/>
      <c r="H598" s="102"/>
      <c r="I598" s="102"/>
      <c r="J598" s="102"/>
      <c r="K598" s="102"/>
    </row>
    <row r="599" spans="7:11" ht="12.75">
      <c r="G599" s="62"/>
      <c r="H599" s="102"/>
      <c r="I599" s="102"/>
      <c r="J599" s="102"/>
      <c r="K599" s="102"/>
    </row>
    <row r="600" spans="7:11" ht="12.75">
      <c r="G600" s="62"/>
      <c r="H600" s="102"/>
      <c r="I600" s="102"/>
      <c r="J600" s="102"/>
      <c r="K600" s="102"/>
    </row>
    <row r="601" spans="7:11" ht="12.75">
      <c r="G601" s="62"/>
      <c r="H601" s="102"/>
      <c r="I601" s="102"/>
      <c r="J601" s="102"/>
      <c r="K601" s="102"/>
    </row>
    <row r="602" spans="7:11" ht="12.75">
      <c r="G602" s="62"/>
      <c r="H602" s="102"/>
      <c r="I602" s="102"/>
      <c r="J602" s="102"/>
      <c r="K602" s="102"/>
    </row>
    <row r="603" spans="7:11" ht="12.75">
      <c r="G603" s="62"/>
      <c r="H603" s="102"/>
      <c r="I603" s="102"/>
      <c r="J603" s="102"/>
      <c r="K603" s="102"/>
    </row>
    <row r="604" spans="7:11" ht="12.75">
      <c r="G604" s="62"/>
      <c r="H604" s="102"/>
      <c r="I604" s="102"/>
      <c r="J604" s="102"/>
      <c r="K604" s="102"/>
    </row>
    <row r="605" spans="7:11" ht="12.75">
      <c r="G605" s="62"/>
      <c r="H605" s="102"/>
      <c r="I605" s="102"/>
      <c r="J605" s="102"/>
      <c r="K605" s="102"/>
    </row>
    <row r="606" spans="7:11" ht="12.75">
      <c r="G606" s="62"/>
      <c r="H606" s="102"/>
      <c r="I606" s="102"/>
      <c r="J606" s="102"/>
      <c r="K606" s="102"/>
    </row>
    <row r="607" spans="7:11" ht="12.75">
      <c r="G607" s="62"/>
      <c r="H607" s="102"/>
      <c r="I607" s="102"/>
      <c r="J607" s="102"/>
      <c r="K607" s="102"/>
    </row>
    <row r="608" spans="7:11" ht="12.75">
      <c r="G608" s="62"/>
      <c r="H608" s="102"/>
      <c r="I608" s="102"/>
      <c r="J608" s="102"/>
      <c r="K608" s="102"/>
    </row>
    <row r="609" spans="7:11" ht="12.75">
      <c r="G609" s="62"/>
      <c r="H609" s="102"/>
      <c r="I609" s="102"/>
      <c r="J609" s="102"/>
      <c r="K609" s="102"/>
    </row>
    <row r="610" spans="7:11" ht="12.75">
      <c r="G610" s="62"/>
      <c r="H610" s="102"/>
      <c r="I610" s="102"/>
      <c r="J610" s="102"/>
      <c r="K610" s="102"/>
    </row>
    <row r="611" spans="7:11" ht="12.75">
      <c r="G611" s="62"/>
      <c r="H611" s="102"/>
      <c r="I611" s="102"/>
      <c r="J611" s="102"/>
      <c r="K611" s="102"/>
    </row>
    <row r="612" spans="7:11" ht="12.75">
      <c r="G612" s="62"/>
      <c r="H612" s="102"/>
      <c r="I612" s="102"/>
      <c r="J612" s="102"/>
      <c r="K612" s="102"/>
    </row>
    <row r="613" spans="7:11" ht="12.75">
      <c r="G613" s="62"/>
      <c r="H613" s="102"/>
      <c r="I613" s="102"/>
      <c r="J613" s="102"/>
      <c r="K613" s="102"/>
    </row>
    <row r="614" spans="7:11" ht="12.75">
      <c r="G614" s="62"/>
      <c r="H614" s="102"/>
      <c r="I614" s="102"/>
      <c r="J614" s="102"/>
      <c r="K614" s="102"/>
    </row>
    <row r="615" spans="7:11" ht="12.75">
      <c r="G615" s="62"/>
      <c r="H615" s="102"/>
      <c r="I615" s="102"/>
      <c r="J615" s="102"/>
      <c r="K615" s="102"/>
    </row>
    <row r="616" spans="7:11" ht="12.75">
      <c r="G616" s="62"/>
      <c r="H616" s="102"/>
      <c r="I616" s="102"/>
      <c r="J616" s="102"/>
      <c r="K616" s="102"/>
    </row>
    <row r="617" spans="7:11" ht="12.75">
      <c r="G617" s="62"/>
      <c r="H617" s="102"/>
      <c r="I617" s="102"/>
      <c r="J617" s="102"/>
      <c r="K617" s="102"/>
    </row>
    <row r="618" spans="7:11" ht="12.75">
      <c r="G618" s="62"/>
      <c r="H618" s="102"/>
      <c r="I618" s="102"/>
      <c r="J618" s="102"/>
      <c r="K618" s="102"/>
    </row>
    <row r="619" spans="7:11" ht="12.75">
      <c r="G619" s="62"/>
      <c r="H619" s="102"/>
      <c r="I619" s="102"/>
      <c r="J619" s="102"/>
      <c r="K619" s="102"/>
    </row>
    <row r="620" spans="7:11" ht="12.75">
      <c r="G620" s="62"/>
      <c r="H620" s="102"/>
      <c r="I620" s="102"/>
      <c r="J620" s="102"/>
      <c r="K620" s="102"/>
    </row>
    <row r="621" spans="7:11" ht="12.75">
      <c r="G621" s="62"/>
      <c r="H621" s="102"/>
      <c r="I621" s="102"/>
      <c r="J621" s="102"/>
      <c r="K621" s="102"/>
    </row>
    <row r="622" spans="7:11" ht="12.75">
      <c r="G622" s="62"/>
      <c r="H622" s="102"/>
      <c r="I622" s="102"/>
      <c r="J622" s="102"/>
      <c r="K622" s="102"/>
    </row>
    <row r="623" spans="7:11" ht="12.75">
      <c r="G623" s="62"/>
      <c r="H623" s="102"/>
      <c r="I623" s="102"/>
      <c r="J623" s="102"/>
      <c r="K623" s="102"/>
    </row>
    <row r="624" spans="7:11" ht="12.75">
      <c r="G624" s="62"/>
      <c r="H624" s="102"/>
      <c r="I624" s="102"/>
      <c r="J624" s="102"/>
      <c r="K624" s="102"/>
    </row>
    <row r="625" spans="7:11" ht="12.75">
      <c r="G625" s="62"/>
      <c r="H625" s="102"/>
      <c r="I625" s="102"/>
      <c r="J625" s="102"/>
      <c r="K625" s="102"/>
    </row>
    <row r="626" spans="7:11" ht="12.75">
      <c r="G626" s="62"/>
      <c r="H626" s="102"/>
      <c r="I626" s="102"/>
      <c r="J626" s="102"/>
      <c r="K626" s="102"/>
    </row>
    <row r="627" spans="7:11" ht="12.75">
      <c r="G627" s="62"/>
      <c r="H627" s="102"/>
      <c r="I627" s="102"/>
      <c r="J627" s="102"/>
      <c r="K627" s="102"/>
    </row>
    <row r="628" spans="7:11" ht="12.75">
      <c r="G628" s="62"/>
      <c r="H628" s="102"/>
      <c r="I628" s="102"/>
      <c r="J628" s="102"/>
      <c r="K628" s="102"/>
    </row>
    <row r="629" spans="7:11" ht="12.75">
      <c r="G629" s="62"/>
      <c r="H629" s="102"/>
      <c r="I629" s="102"/>
      <c r="J629" s="102"/>
      <c r="K629" s="102"/>
    </row>
    <row r="630" spans="7:11" ht="12.75">
      <c r="G630" s="62"/>
      <c r="H630" s="102"/>
      <c r="I630" s="102"/>
      <c r="J630" s="102"/>
      <c r="K630" s="102"/>
    </row>
    <row r="631" spans="7:11" ht="12.75">
      <c r="G631" s="62"/>
      <c r="H631" s="102"/>
      <c r="I631" s="102"/>
      <c r="J631" s="102"/>
      <c r="K631" s="102"/>
    </row>
    <row r="632" spans="7:11" ht="12.75">
      <c r="G632" s="62"/>
      <c r="H632" s="102"/>
      <c r="I632" s="102"/>
      <c r="J632" s="102"/>
      <c r="K632" s="102"/>
    </row>
    <row r="633" spans="7:11" ht="12.75">
      <c r="G633" s="62"/>
      <c r="H633" s="102"/>
      <c r="I633" s="102"/>
      <c r="J633" s="102"/>
      <c r="K633" s="102"/>
    </row>
    <row r="634" spans="7:11" ht="12.75">
      <c r="G634" s="62"/>
      <c r="H634" s="102"/>
      <c r="I634" s="102"/>
      <c r="J634" s="102"/>
      <c r="K634" s="102"/>
    </row>
    <row r="635" spans="7:11" ht="12.75">
      <c r="G635" s="62"/>
      <c r="H635" s="102"/>
      <c r="I635" s="102"/>
      <c r="J635" s="102"/>
      <c r="K635" s="102"/>
    </row>
    <row r="636" spans="7:11" ht="12.75">
      <c r="G636" s="62"/>
      <c r="H636" s="102"/>
      <c r="I636" s="102"/>
      <c r="J636" s="102"/>
      <c r="K636" s="102"/>
    </row>
    <row r="637" spans="7:11" ht="12.75">
      <c r="G637" s="62"/>
      <c r="H637" s="102"/>
      <c r="I637" s="102"/>
      <c r="J637" s="102"/>
      <c r="K637" s="102"/>
    </row>
    <row r="638" spans="7:11" ht="12.75">
      <c r="G638" s="62"/>
      <c r="H638" s="102"/>
      <c r="I638" s="102"/>
      <c r="J638" s="102"/>
      <c r="K638" s="102"/>
    </row>
    <row r="639" spans="7:11" ht="12.75">
      <c r="G639" s="62"/>
      <c r="H639" s="102"/>
      <c r="I639" s="102"/>
      <c r="J639" s="102"/>
      <c r="K639" s="102"/>
    </row>
    <row r="640" spans="7:11" ht="12.75">
      <c r="G640" s="62"/>
      <c r="H640" s="102"/>
      <c r="I640" s="102"/>
      <c r="J640" s="102"/>
      <c r="K640" s="102"/>
    </row>
    <row r="641" spans="7:11" ht="12.75">
      <c r="G641" s="62"/>
      <c r="H641" s="102"/>
      <c r="I641" s="102"/>
      <c r="J641" s="102"/>
      <c r="K641" s="102"/>
    </row>
  </sheetData>
  <sheetProtection/>
  <mergeCells count="34">
    <mergeCell ref="F1:G1"/>
    <mergeCell ref="D2:G2"/>
    <mergeCell ref="F3:G3"/>
    <mergeCell ref="C6:G6"/>
    <mergeCell ref="F37:G37"/>
    <mergeCell ref="C38:D38"/>
    <mergeCell ref="E38:G38"/>
    <mergeCell ref="A40:G40"/>
    <mergeCell ref="C44:C45"/>
    <mergeCell ref="D44:D45"/>
    <mergeCell ref="C173:C174"/>
    <mergeCell ref="C175:C176"/>
    <mergeCell ref="C177:C179"/>
    <mergeCell ref="C180:C181"/>
    <mergeCell ref="C182:C183"/>
    <mergeCell ref="C184:C185"/>
    <mergeCell ref="C186:C187"/>
    <mergeCell ref="C244:C246"/>
    <mergeCell ref="C247:C249"/>
    <mergeCell ref="C253:C254"/>
    <mergeCell ref="F303:G303"/>
    <mergeCell ref="D304:G304"/>
    <mergeCell ref="F305:G305"/>
    <mergeCell ref="C306:G306"/>
    <mergeCell ref="C307:G307"/>
    <mergeCell ref="D347:G347"/>
    <mergeCell ref="C349:G349"/>
    <mergeCell ref="C350:G350"/>
    <mergeCell ref="C308:G308"/>
    <mergeCell ref="C309:G309"/>
    <mergeCell ref="F343:G343"/>
    <mergeCell ref="F344:G344"/>
    <mergeCell ref="E345:G345"/>
    <mergeCell ref="F346:G346"/>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Лист3321211132">
    <pageSetUpPr fitToPage="1"/>
  </sheetPr>
  <dimension ref="A1:K652"/>
  <sheetViews>
    <sheetView view="pageBreakPreview" zoomScale="105" zoomScaleSheetLayoutView="105" zoomScalePageLayoutView="0" workbookViewId="0" topLeftCell="A37">
      <selection activeCell="B47" sqref="B47:C273"/>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625" style="60" customWidth="1"/>
    <col min="6" max="6" width="15.00390625" style="62" customWidth="1"/>
    <col min="7" max="7" width="11.50390625" style="63" customWidth="1"/>
    <col min="8" max="8" width="0.5" style="0" customWidth="1"/>
  </cols>
  <sheetData>
    <row r="1" spans="5:8" ht="24" customHeight="1">
      <c r="E1" s="2"/>
      <c r="F1" s="218" t="s">
        <v>7</v>
      </c>
      <c r="G1" s="219"/>
      <c r="H1" s="102"/>
    </row>
    <row r="2" spans="4:8" ht="61.5" customHeight="1">
      <c r="D2" s="220" t="s">
        <v>477</v>
      </c>
      <c r="E2" s="221"/>
      <c r="F2" s="221"/>
      <c r="G2" s="221"/>
      <c r="H2" s="102"/>
    </row>
    <row r="3" spans="6:8" ht="12.75" customHeight="1">
      <c r="F3" s="222"/>
      <c r="G3" s="222"/>
      <c r="H3" s="102"/>
    </row>
    <row r="4" spans="7:8" ht="12.75">
      <c r="G4" s="62"/>
      <c r="H4" s="102"/>
    </row>
    <row r="5" spans="7:8" ht="15" customHeight="1">
      <c r="G5" s="62"/>
      <c r="H5" s="102"/>
    </row>
    <row r="6" spans="3:8" ht="30.75" customHeight="1">
      <c r="C6" s="223" t="s">
        <v>545</v>
      </c>
      <c r="D6" s="224"/>
      <c r="E6" s="224"/>
      <c r="F6" s="224"/>
      <c r="G6" s="224"/>
      <c r="H6" s="102"/>
    </row>
    <row r="7" spans="7:8" ht="12.75">
      <c r="G7" s="62"/>
      <c r="H7" s="102"/>
    </row>
    <row r="8" spans="2:7" ht="77.25" customHeight="1">
      <c r="B8" s="64"/>
      <c r="C8" s="148" t="s">
        <v>348</v>
      </c>
      <c r="D8" s="149" t="s">
        <v>349</v>
      </c>
      <c r="E8" s="149" t="s">
        <v>479</v>
      </c>
      <c r="F8" s="148" t="s">
        <v>546</v>
      </c>
      <c r="G8" s="148" t="s">
        <v>350</v>
      </c>
    </row>
    <row r="9" spans="2:7" ht="51.75" customHeight="1">
      <c r="B9" s="64"/>
      <c r="C9" s="18" t="s">
        <v>49</v>
      </c>
      <c r="D9" s="18" t="s">
        <v>266</v>
      </c>
      <c r="E9" s="182">
        <v>483750.44</v>
      </c>
      <c r="F9" s="182">
        <v>319336</v>
      </c>
      <c r="G9" s="153">
        <f>F9/E9*100</f>
        <v>66.01254977669892</v>
      </c>
    </row>
    <row r="10" spans="2:7" ht="49.5" customHeight="1">
      <c r="B10" s="64"/>
      <c r="C10" s="18" t="s">
        <v>351</v>
      </c>
      <c r="D10" s="18" t="s">
        <v>44</v>
      </c>
      <c r="E10" s="182">
        <v>1969099.44</v>
      </c>
      <c r="F10" s="182">
        <v>1351872.52</v>
      </c>
      <c r="G10" s="153">
        <f>F10/E10*100</f>
        <v>68.65435500809447</v>
      </c>
    </row>
    <row r="11" spans="2:7" ht="30.75" customHeight="1">
      <c r="B11" s="64"/>
      <c r="C11" s="154" t="s">
        <v>204</v>
      </c>
      <c r="D11" s="154"/>
      <c r="E11" s="182">
        <f>SUM(E9:E10)</f>
        <v>2452849.88</v>
      </c>
      <c r="F11" s="182">
        <f>SUM(F9:F10)</f>
        <v>1671208.52</v>
      </c>
      <c r="G11" s="153">
        <f>F11/E11*100</f>
        <v>68.13333884094041</v>
      </c>
    </row>
    <row r="12" spans="7:9" ht="12.75">
      <c r="G12" s="62"/>
      <c r="H12" s="102"/>
      <c r="I12" s="102"/>
    </row>
    <row r="13" spans="7:9" ht="12.75">
      <c r="G13" s="62"/>
      <c r="H13" s="102"/>
      <c r="I13" s="102"/>
    </row>
    <row r="14" spans="3:9" ht="13.5">
      <c r="C14" s="20"/>
      <c r="G14" s="62"/>
      <c r="H14" s="102"/>
      <c r="I14" s="102"/>
    </row>
    <row r="15" spans="7:9" ht="12.75">
      <c r="G15" s="62"/>
      <c r="H15" s="102"/>
      <c r="I15" s="102"/>
    </row>
    <row r="16" spans="3:9" ht="15" customHeight="1">
      <c r="C16" s="146"/>
      <c r="F16" s="135"/>
      <c r="G16" s="62"/>
      <c r="H16" s="102"/>
      <c r="I16" s="102"/>
    </row>
    <row r="17" spans="7:9" ht="12.75">
      <c r="G17" s="62"/>
      <c r="H17" s="102"/>
      <c r="I17" s="102"/>
    </row>
    <row r="18" spans="7:9" ht="12.75">
      <c r="G18" s="62"/>
      <c r="H18" s="102"/>
      <c r="I18" s="102"/>
    </row>
    <row r="19" spans="7:9" ht="15.75" customHeight="1">
      <c r="G19" s="62"/>
      <c r="H19" s="102"/>
      <c r="I19" s="102"/>
    </row>
    <row r="20" spans="7:9" ht="12.75">
      <c r="G20" s="62"/>
      <c r="H20" s="102"/>
      <c r="I20" s="102"/>
    </row>
    <row r="21" spans="7:9" ht="12.75">
      <c r="G21" s="62"/>
      <c r="H21" s="102"/>
      <c r="I21" s="102"/>
    </row>
    <row r="22" spans="7:9" ht="12.75">
      <c r="G22" s="62"/>
      <c r="H22" s="102"/>
      <c r="I22" s="102"/>
    </row>
    <row r="23" spans="7:9" ht="12.75">
      <c r="G23" s="62"/>
      <c r="H23" s="102"/>
      <c r="I23" s="102"/>
    </row>
    <row r="24" spans="7:9" ht="12.75">
      <c r="G24" s="62"/>
      <c r="H24" s="102"/>
      <c r="I24" s="102"/>
    </row>
    <row r="25" spans="7:9" ht="12.75" customHeight="1">
      <c r="G25" s="62"/>
      <c r="H25" s="102"/>
      <c r="I25" s="102"/>
    </row>
    <row r="26" spans="7:9" ht="12.75" customHeight="1">
      <c r="G26" s="62"/>
      <c r="H26" s="102"/>
      <c r="I26" s="102"/>
    </row>
    <row r="27" spans="7:9" ht="12.75">
      <c r="G27" s="62"/>
      <c r="H27" s="102"/>
      <c r="I27" s="102"/>
    </row>
    <row r="28" spans="7:9" ht="10.5" customHeight="1">
      <c r="G28" s="62"/>
      <c r="H28" s="102"/>
      <c r="I28" s="102"/>
    </row>
    <row r="29" spans="7:9" ht="13.5" customHeight="1">
      <c r="G29" s="62"/>
      <c r="H29" s="102"/>
      <c r="I29" s="102"/>
    </row>
    <row r="30" spans="7:9" ht="14.25" customHeight="1">
      <c r="G30" s="62"/>
      <c r="H30" s="102"/>
      <c r="I30" s="102"/>
    </row>
    <row r="31" spans="7:9" ht="12.75">
      <c r="G31" s="62"/>
      <c r="H31" s="102"/>
      <c r="I31" s="102"/>
    </row>
    <row r="32" spans="7:9" ht="44.25" customHeight="1">
      <c r="G32" s="62"/>
      <c r="H32" s="102"/>
      <c r="I32" s="102"/>
    </row>
    <row r="33" spans="7:9" ht="40.5" customHeight="1">
      <c r="G33" s="62"/>
      <c r="H33" s="102"/>
      <c r="I33" s="102"/>
    </row>
    <row r="34" spans="7:9" ht="261.75" customHeight="1">
      <c r="G34" s="62"/>
      <c r="H34" s="102"/>
      <c r="I34" s="102"/>
    </row>
    <row r="35" spans="7:9" ht="138.75" customHeight="1">
      <c r="G35" s="62"/>
      <c r="H35" s="102"/>
      <c r="I35" s="102"/>
    </row>
    <row r="36" spans="7:9" ht="63" customHeight="1">
      <c r="G36" s="62"/>
      <c r="H36" s="102"/>
      <c r="I36" s="102"/>
    </row>
    <row r="37" spans="3:8" ht="20.25" customHeight="1">
      <c r="C37" s="65"/>
      <c r="E37" s="2"/>
      <c r="F37" s="218" t="s">
        <v>250</v>
      </c>
      <c r="G37" s="219"/>
      <c r="H37" s="102"/>
    </row>
    <row r="38" spans="3:8" ht="32.25" customHeight="1">
      <c r="C38" s="225"/>
      <c r="D38" s="225"/>
      <c r="E38" s="220" t="s">
        <v>481</v>
      </c>
      <c r="F38" s="226"/>
      <c r="G38" s="226"/>
      <c r="H38" s="102"/>
    </row>
    <row r="39" spans="3:7" ht="6.75" customHeight="1">
      <c r="C39" s="65"/>
      <c r="D39" s="29"/>
      <c r="E39" s="66"/>
      <c r="F39" s="67"/>
      <c r="G39" s="68"/>
    </row>
    <row r="40" spans="1:7" ht="27.75" customHeight="1">
      <c r="A40" s="227" t="s">
        <v>547</v>
      </c>
      <c r="B40" s="228"/>
      <c r="C40" s="228"/>
      <c r="D40" s="228"/>
      <c r="E40" s="228"/>
      <c r="F40" s="228"/>
      <c r="G40" s="228"/>
    </row>
    <row r="41" spans="3:8" ht="15" customHeight="1">
      <c r="C41" s="69"/>
      <c r="D41" s="70"/>
      <c r="E41" s="71"/>
      <c r="F41" s="72"/>
      <c r="G41" s="72"/>
      <c r="H41" s="102"/>
    </row>
    <row r="42" spans="3:7" ht="21.75" customHeight="1" hidden="1">
      <c r="C42" s="6"/>
      <c r="D42" s="30"/>
      <c r="E42" s="73"/>
      <c r="F42" s="6"/>
      <c r="G42" s="74"/>
    </row>
    <row r="43" spans="3:7" ht="4.5" customHeight="1" hidden="1">
      <c r="C43" s="65"/>
      <c r="D43" s="28"/>
      <c r="E43" s="71"/>
      <c r="F43" s="65"/>
      <c r="G43" s="75"/>
    </row>
    <row r="44" spans="2:7" ht="48" customHeight="1">
      <c r="B44" s="64"/>
      <c r="C44" s="229" t="s">
        <v>264</v>
      </c>
      <c r="D44" s="231" t="s">
        <v>265</v>
      </c>
      <c r="E44" s="149" t="s">
        <v>483</v>
      </c>
      <c r="F44" s="148" t="s">
        <v>548</v>
      </c>
      <c r="G44" s="147" t="s">
        <v>350</v>
      </c>
    </row>
    <row r="45" spans="2:7" ht="14.25" customHeight="1" hidden="1">
      <c r="B45" s="64"/>
      <c r="C45" s="230"/>
      <c r="D45" s="232"/>
      <c r="E45" s="77"/>
      <c r="F45" s="76"/>
      <c r="G45" s="76"/>
    </row>
    <row r="46" spans="2:7" ht="18" customHeight="1">
      <c r="B46" s="64"/>
      <c r="C46" s="36">
        <v>1</v>
      </c>
      <c r="D46" s="31">
        <v>2</v>
      </c>
      <c r="E46" s="78">
        <v>3</v>
      </c>
      <c r="F46" s="79">
        <v>5</v>
      </c>
      <c r="G46" s="79">
        <v>6</v>
      </c>
    </row>
    <row r="47" spans="2:7" ht="21.75" customHeight="1">
      <c r="B47" s="80"/>
      <c r="C47" s="151" t="s">
        <v>50</v>
      </c>
      <c r="D47" s="32"/>
      <c r="E47" s="156">
        <f>E48+E170</f>
        <v>2455117.0999999996</v>
      </c>
      <c r="F47" s="156">
        <f>F48+F170</f>
        <v>1671208.5000000002</v>
      </c>
      <c r="G47" s="81">
        <f aca="true" t="shared" si="0" ref="G47:G88">F47/E47*100</f>
        <v>68.07041912583315</v>
      </c>
    </row>
    <row r="48" spans="2:7" ht="22.5" customHeight="1">
      <c r="B48" s="82" t="s">
        <v>15</v>
      </c>
      <c r="C48" s="150" t="s">
        <v>49</v>
      </c>
      <c r="D48" s="8"/>
      <c r="E48" s="157">
        <f>E49+E99</f>
        <v>483750.4</v>
      </c>
      <c r="F48" s="157">
        <f>F49+F99</f>
        <v>319335.99999999994</v>
      </c>
      <c r="G48" s="83">
        <f t="shared" si="0"/>
        <v>66.01255523509643</v>
      </c>
    </row>
    <row r="49" spans="2:7" ht="21.75" customHeight="1">
      <c r="B49" s="82" t="s">
        <v>16</v>
      </c>
      <c r="C49" s="150" t="s">
        <v>267</v>
      </c>
      <c r="D49" s="8"/>
      <c r="E49" s="157">
        <f>E50+E57+E63+E68+E76+E81</f>
        <v>430147.10000000003</v>
      </c>
      <c r="F49" s="157">
        <f>F50+F57+F63+F68+F76+F81</f>
        <v>276404.5999999999</v>
      </c>
      <c r="G49" s="83">
        <f t="shared" si="0"/>
        <v>64.25815726759517</v>
      </c>
    </row>
    <row r="50" spans="2:7" ht="15.75" customHeight="1">
      <c r="B50" s="64" t="s">
        <v>17</v>
      </c>
      <c r="C50" s="126" t="s">
        <v>268</v>
      </c>
      <c r="D50" s="173" t="s">
        <v>269</v>
      </c>
      <c r="E50" s="158">
        <f>E51</f>
        <v>270634.00000000006</v>
      </c>
      <c r="F50" s="158">
        <f>F51</f>
        <v>182531.39999999997</v>
      </c>
      <c r="G50" s="84">
        <f t="shared" si="0"/>
        <v>67.44584937590987</v>
      </c>
    </row>
    <row r="51" spans="2:7" ht="13.5" customHeight="1">
      <c r="B51" s="64"/>
      <c r="C51" s="10" t="s">
        <v>270</v>
      </c>
      <c r="D51" s="173" t="s">
        <v>271</v>
      </c>
      <c r="E51" s="158">
        <f>E52+E53+E54+E55+E56</f>
        <v>270634.00000000006</v>
      </c>
      <c r="F51" s="158">
        <f>F52+F53+F54+F55+F56</f>
        <v>182531.39999999997</v>
      </c>
      <c r="G51" s="84">
        <f t="shared" si="0"/>
        <v>67.44584937590987</v>
      </c>
    </row>
    <row r="52" spans="2:7" ht="50.25" customHeight="1">
      <c r="B52" s="64"/>
      <c r="C52" s="22" t="s">
        <v>353</v>
      </c>
      <c r="D52" s="26" t="s">
        <v>290</v>
      </c>
      <c r="E52" s="155">
        <v>265432.4</v>
      </c>
      <c r="F52" s="155">
        <v>177966.3</v>
      </c>
      <c r="G52" s="58">
        <f t="shared" si="0"/>
        <v>67.04769274587427</v>
      </c>
    </row>
    <row r="53" spans="2:7" ht="75.75" customHeight="1">
      <c r="B53" s="64"/>
      <c r="C53" s="22" t="s">
        <v>354</v>
      </c>
      <c r="D53" s="26" t="s">
        <v>272</v>
      </c>
      <c r="E53" s="155">
        <v>1353.2</v>
      </c>
      <c r="F53" s="155">
        <v>961.8</v>
      </c>
      <c r="G53" s="58">
        <f t="shared" si="0"/>
        <v>71.07596807567246</v>
      </c>
    </row>
    <row r="54" spans="2:7" ht="36.75" customHeight="1">
      <c r="B54" s="64"/>
      <c r="C54" s="22" t="s">
        <v>239</v>
      </c>
      <c r="D54" s="26" t="s">
        <v>273</v>
      </c>
      <c r="E54" s="155">
        <v>2765.9</v>
      </c>
      <c r="F54" s="155">
        <v>2778.6</v>
      </c>
      <c r="G54" s="58">
        <f t="shared" si="0"/>
        <v>100.45916338262408</v>
      </c>
    </row>
    <row r="55" spans="2:7" ht="63.75" customHeight="1">
      <c r="B55" s="64"/>
      <c r="C55" s="22" t="s">
        <v>355</v>
      </c>
      <c r="D55" s="26" t="s">
        <v>274</v>
      </c>
      <c r="E55" s="155">
        <v>1082.5</v>
      </c>
      <c r="F55" s="155">
        <v>643.9</v>
      </c>
      <c r="G55" s="58">
        <f t="shared" si="0"/>
        <v>59.482678983833715</v>
      </c>
    </row>
    <row r="56" spans="2:7" ht="27" customHeight="1">
      <c r="B56" s="64"/>
      <c r="C56" s="22" t="s">
        <v>534</v>
      </c>
      <c r="D56" s="26" t="s">
        <v>535</v>
      </c>
      <c r="E56" s="155">
        <v>0</v>
      </c>
      <c r="F56" s="155">
        <v>180.8</v>
      </c>
      <c r="G56" s="58">
        <v>0</v>
      </c>
    </row>
    <row r="57" spans="2:7" ht="26.25" customHeight="1">
      <c r="B57" s="64" t="s">
        <v>18</v>
      </c>
      <c r="C57" s="39" t="s">
        <v>240</v>
      </c>
      <c r="D57" s="174" t="s">
        <v>241</v>
      </c>
      <c r="E57" s="108">
        <f>E58</f>
        <v>9500</v>
      </c>
      <c r="F57" s="108">
        <f>F58</f>
        <v>7044.4</v>
      </c>
      <c r="G57" s="109">
        <f t="shared" si="0"/>
        <v>74.1515789473684</v>
      </c>
    </row>
    <row r="58" spans="2:7" ht="22.5" customHeight="1">
      <c r="B58" s="64"/>
      <c r="C58" s="39" t="s">
        <v>275</v>
      </c>
      <c r="D58" s="174" t="s">
        <v>276</v>
      </c>
      <c r="E58" s="108">
        <f>SUM(E59:E62)</f>
        <v>9500</v>
      </c>
      <c r="F58" s="108">
        <f>SUM(F59:F62)</f>
        <v>7044.4</v>
      </c>
      <c r="G58" s="109">
        <f t="shared" si="0"/>
        <v>74.1515789473684</v>
      </c>
    </row>
    <row r="59" spans="2:7" ht="49.5" customHeight="1">
      <c r="B59" s="64"/>
      <c r="C59" s="107" t="s">
        <v>356</v>
      </c>
      <c r="D59" s="27" t="s">
        <v>242</v>
      </c>
      <c r="E59" s="86">
        <v>4384</v>
      </c>
      <c r="F59" s="86">
        <v>3195.1</v>
      </c>
      <c r="G59" s="111">
        <f t="shared" si="0"/>
        <v>72.88093065693431</v>
      </c>
    </row>
    <row r="60" spans="2:7" ht="64.5" customHeight="1">
      <c r="B60" s="64"/>
      <c r="C60" s="107" t="s">
        <v>357</v>
      </c>
      <c r="D60" s="27" t="s">
        <v>243</v>
      </c>
      <c r="E60" s="86">
        <v>32</v>
      </c>
      <c r="F60" s="86">
        <v>22.8</v>
      </c>
      <c r="G60" s="111">
        <f t="shared" si="0"/>
        <v>71.25</v>
      </c>
    </row>
    <row r="61" spans="2:7" ht="51" customHeight="1">
      <c r="B61" s="64"/>
      <c r="C61" s="107" t="s">
        <v>358</v>
      </c>
      <c r="D61" s="27" t="s">
        <v>244</v>
      </c>
      <c r="E61" s="86">
        <v>5722</v>
      </c>
      <c r="F61" s="86">
        <v>4390.5</v>
      </c>
      <c r="G61" s="111">
        <f t="shared" si="0"/>
        <v>76.7301642782244</v>
      </c>
    </row>
    <row r="62" spans="2:7" ht="52.5" customHeight="1">
      <c r="B62" s="64"/>
      <c r="C62" s="107" t="s">
        <v>359</v>
      </c>
      <c r="D62" s="27" t="s">
        <v>245</v>
      </c>
      <c r="E62" s="86">
        <v>-638</v>
      </c>
      <c r="F62" s="86">
        <v>-564</v>
      </c>
      <c r="G62" s="111">
        <f t="shared" si="0"/>
        <v>88.40125391849529</v>
      </c>
    </row>
    <row r="63" spans="2:7" ht="14.25" customHeight="1">
      <c r="B63" s="64" t="s">
        <v>19</v>
      </c>
      <c r="C63" s="9" t="s">
        <v>278</v>
      </c>
      <c r="D63" s="175" t="s">
        <v>279</v>
      </c>
      <c r="E63" s="158">
        <f>E64+E65+E66+E67</f>
        <v>42930.1</v>
      </c>
      <c r="F63" s="158">
        <f>F64+F65+F66+F67</f>
        <v>46936.399999999994</v>
      </c>
      <c r="G63" s="84">
        <f t="shared" si="0"/>
        <v>109.33214690857929</v>
      </c>
    </row>
    <row r="64" spans="2:7" ht="15.75" customHeight="1">
      <c r="B64" s="64"/>
      <c r="C64" s="3" t="s">
        <v>360</v>
      </c>
      <c r="D64" s="26" t="s">
        <v>361</v>
      </c>
      <c r="E64" s="155">
        <v>22119</v>
      </c>
      <c r="F64" s="155">
        <v>22800.2</v>
      </c>
      <c r="G64" s="58">
        <f t="shared" si="0"/>
        <v>103.07970523079706</v>
      </c>
    </row>
    <row r="65" spans="2:7" ht="15.75" customHeight="1">
      <c r="B65" s="64"/>
      <c r="C65" s="125" t="s">
        <v>280</v>
      </c>
      <c r="D65" s="26" t="s">
        <v>281</v>
      </c>
      <c r="E65" s="86">
        <v>9282</v>
      </c>
      <c r="F65" s="111">
        <v>11404</v>
      </c>
      <c r="G65" s="58">
        <f t="shared" si="0"/>
        <v>122.86145227321698</v>
      </c>
    </row>
    <row r="66" spans="2:7" ht="12.75" customHeight="1">
      <c r="B66" s="64"/>
      <c r="C66" s="125" t="s">
        <v>362</v>
      </c>
      <c r="D66" s="26" t="s">
        <v>282</v>
      </c>
      <c r="E66" s="86">
        <v>29.2</v>
      </c>
      <c r="F66" s="86">
        <v>-82.3</v>
      </c>
      <c r="G66" s="58">
        <f t="shared" si="0"/>
        <v>-281.8493150684931</v>
      </c>
    </row>
    <row r="67" spans="2:7" ht="25.5" customHeight="1">
      <c r="B67" s="64"/>
      <c r="C67" s="125" t="s">
        <v>363</v>
      </c>
      <c r="D67" s="26" t="s">
        <v>364</v>
      </c>
      <c r="E67" s="86">
        <v>11499.9</v>
      </c>
      <c r="F67" s="155">
        <v>12814.5</v>
      </c>
      <c r="G67" s="58">
        <f t="shared" si="0"/>
        <v>111.43140375133697</v>
      </c>
    </row>
    <row r="68" spans="2:7" ht="13.5" customHeight="1">
      <c r="B68" s="64" t="s">
        <v>20</v>
      </c>
      <c r="C68" s="126" t="s">
        <v>283</v>
      </c>
      <c r="D68" s="175" t="s">
        <v>284</v>
      </c>
      <c r="E68" s="158">
        <f>E69+E71</f>
        <v>97383</v>
      </c>
      <c r="F68" s="158">
        <f>F69+F71</f>
        <v>31864.800000000003</v>
      </c>
      <c r="G68" s="84">
        <f t="shared" si="0"/>
        <v>32.72111148763132</v>
      </c>
    </row>
    <row r="69" spans="2:7" s="2" customFormat="1" ht="14.25" customHeight="1">
      <c r="B69" s="85"/>
      <c r="C69" s="120" t="s">
        <v>365</v>
      </c>
      <c r="D69" s="26" t="s">
        <v>285</v>
      </c>
      <c r="E69" s="155">
        <f>E70</f>
        <v>45813</v>
      </c>
      <c r="F69" s="155">
        <f>F70</f>
        <v>4785.4</v>
      </c>
      <c r="G69" s="58">
        <f t="shared" si="0"/>
        <v>10.44550673389649</v>
      </c>
    </row>
    <row r="70" spans="2:7" ht="25.5" customHeight="1">
      <c r="B70" s="64"/>
      <c r="C70" s="120" t="s">
        <v>286</v>
      </c>
      <c r="D70" s="26" t="s">
        <v>287</v>
      </c>
      <c r="E70" s="86">
        <v>45813</v>
      </c>
      <c r="F70" s="86">
        <v>4785.4</v>
      </c>
      <c r="G70" s="58">
        <f t="shared" si="0"/>
        <v>10.44550673389649</v>
      </c>
    </row>
    <row r="71" spans="2:7" ht="15" customHeight="1">
      <c r="B71" s="64"/>
      <c r="C71" s="120" t="s">
        <v>288</v>
      </c>
      <c r="D71" s="26" t="s">
        <v>289</v>
      </c>
      <c r="E71" s="155">
        <f>E73+E74</f>
        <v>51570</v>
      </c>
      <c r="F71" s="155">
        <f>F73+F74</f>
        <v>27079.4</v>
      </c>
      <c r="G71" s="58">
        <f t="shared" si="0"/>
        <v>52.50998642621679</v>
      </c>
    </row>
    <row r="72" spans="2:7" ht="15.75" customHeight="1">
      <c r="B72" s="64"/>
      <c r="C72" s="120" t="s">
        <v>209</v>
      </c>
      <c r="D72" s="26" t="s">
        <v>208</v>
      </c>
      <c r="E72" s="155">
        <f>E73</f>
        <v>26952</v>
      </c>
      <c r="F72" s="155">
        <f>F73</f>
        <v>22116.3</v>
      </c>
      <c r="G72" s="58">
        <f t="shared" si="0"/>
        <v>82.0581032947462</v>
      </c>
    </row>
    <row r="73" spans="2:7" ht="26.25" customHeight="1">
      <c r="B73" s="64"/>
      <c r="C73" s="107" t="s">
        <v>211</v>
      </c>
      <c r="D73" s="26" t="s">
        <v>210</v>
      </c>
      <c r="E73" s="86">
        <v>26952</v>
      </c>
      <c r="F73" s="86">
        <v>22116.3</v>
      </c>
      <c r="G73" s="58">
        <f t="shared" si="0"/>
        <v>82.0581032947462</v>
      </c>
    </row>
    <row r="74" spans="2:7" ht="16.5" customHeight="1">
      <c r="B74" s="64"/>
      <c r="C74" s="107" t="s">
        <v>213</v>
      </c>
      <c r="D74" s="26" t="s">
        <v>212</v>
      </c>
      <c r="E74" s="86">
        <f>E75</f>
        <v>24618</v>
      </c>
      <c r="F74" s="86">
        <f>F75</f>
        <v>4963.1</v>
      </c>
      <c r="G74" s="58">
        <f t="shared" si="0"/>
        <v>20.16045170200666</v>
      </c>
    </row>
    <row r="75" spans="2:7" ht="27" customHeight="1">
      <c r="B75" s="64"/>
      <c r="C75" s="107" t="s">
        <v>215</v>
      </c>
      <c r="D75" s="26" t="s">
        <v>214</v>
      </c>
      <c r="E75" s="86">
        <v>24618</v>
      </c>
      <c r="F75" s="184">
        <v>4963.1</v>
      </c>
      <c r="G75" s="58">
        <f t="shared" si="0"/>
        <v>20.16045170200666</v>
      </c>
    </row>
    <row r="76" spans="2:7" ht="13.5" customHeight="1">
      <c r="B76" s="64" t="s">
        <v>21</v>
      </c>
      <c r="C76" s="9" t="s">
        <v>189</v>
      </c>
      <c r="D76" s="175" t="s">
        <v>190</v>
      </c>
      <c r="E76" s="158">
        <f>E77+E79</f>
        <v>9700</v>
      </c>
      <c r="F76" s="158">
        <f>F77+F79</f>
        <v>8029</v>
      </c>
      <c r="G76" s="84">
        <f t="shared" si="0"/>
        <v>82.77319587628867</v>
      </c>
    </row>
    <row r="77" spans="2:7" ht="23.25" customHeight="1">
      <c r="B77" s="64"/>
      <c r="C77" s="120" t="s">
        <v>191</v>
      </c>
      <c r="D77" s="26" t="s">
        <v>192</v>
      </c>
      <c r="E77" s="155">
        <f>E78</f>
        <v>9600</v>
      </c>
      <c r="F77" s="155">
        <f>F78</f>
        <v>8009</v>
      </c>
      <c r="G77" s="58">
        <f t="shared" si="0"/>
        <v>83.42708333333333</v>
      </c>
    </row>
    <row r="78" spans="2:7" ht="38.25" customHeight="1">
      <c r="B78" s="64"/>
      <c r="C78" s="120" t="s">
        <v>366</v>
      </c>
      <c r="D78" s="26" t="s">
        <v>193</v>
      </c>
      <c r="E78" s="86">
        <v>9600</v>
      </c>
      <c r="F78" s="86">
        <v>8009</v>
      </c>
      <c r="G78" s="58">
        <f t="shared" si="0"/>
        <v>83.42708333333333</v>
      </c>
    </row>
    <row r="79" spans="2:7" ht="27" customHeight="1">
      <c r="B79" s="64"/>
      <c r="C79" s="127" t="s">
        <v>194</v>
      </c>
      <c r="D79" s="26" t="s">
        <v>296</v>
      </c>
      <c r="E79" s="155">
        <f>E80</f>
        <v>100</v>
      </c>
      <c r="F79" s="155">
        <f>F80</f>
        <v>20</v>
      </c>
      <c r="G79" s="58">
        <f t="shared" si="0"/>
        <v>20</v>
      </c>
    </row>
    <row r="80" spans="2:7" ht="28.5" customHeight="1">
      <c r="B80" s="64"/>
      <c r="C80" s="128" t="s">
        <v>315</v>
      </c>
      <c r="D80" s="26" t="s">
        <v>316</v>
      </c>
      <c r="E80" s="86">
        <v>100</v>
      </c>
      <c r="F80" s="86">
        <v>20</v>
      </c>
      <c r="G80" s="58">
        <f t="shared" si="0"/>
        <v>20</v>
      </c>
    </row>
    <row r="81" spans="2:7" ht="22.5" customHeight="1">
      <c r="B81" s="64" t="s">
        <v>22</v>
      </c>
      <c r="C81" s="9" t="s">
        <v>317</v>
      </c>
      <c r="D81" s="175" t="s">
        <v>318</v>
      </c>
      <c r="E81" s="158">
        <f>E82+E83+E86+E90+E94+E98</f>
        <v>0</v>
      </c>
      <c r="F81" s="158">
        <v>-1.4</v>
      </c>
      <c r="G81" s="84">
        <v>0</v>
      </c>
    </row>
    <row r="82" spans="2:7" ht="26.25" customHeight="1" hidden="1">
      <c r="B82" s="64"/>
      <c r="C82" s="3" t="s">
        <v>319</v>
      </c>
      <c r="D82" s="26" t="s">
        <v>320</v>
      </c>
      <c r="E82" s="155"/>
      <c r="F82" s="155"/>
      <c r="G82" s="58">
        <v>0</v>
      </c>
    </row>
    <row r="83" spans="2:7" ht="0.75" customHeight="1" hidden="1">
      <c r="B83" s="64"/>
      <c r="C83" s="3" t="s">
        <v>321</v>
      </c>
      <c r="D83" s="26" t="s">
        <v>322</v>
      </c>
      <c r="E83" s="155">
        <f>E84</f>
        <v>0</v>
      </c>
      <c r="F83" s="155">
        <f>F84</f>
        <v>0</v>
      </c>
      <c r="G83" s="58">
        <v>0</v>
      </c>
    </row>
    <row r="84" spans="2:7" ht="15.75" customHeight="1" hidden="1">
      <c r="B84" s="64"/>
      <c r="C84" s="3" t="s">
        <v>323</v>
      </c>
      <c r="D84" s="26" t="s">
        <v>324</v>
      </c>
      <c r="E84" s="155">
        <f>E85</f>
        <v>0</v>
      </c>
      <c r="F84" s="155">
        <f>F85</f>
        <v>0</v>
      </c>
      <c r="G84" s="58" t="e">
        <f t="shared" si="0"/>
        <v>#DIV/0!</v>
      </c>
    </row>
    <row r="85" spans="2:7" ht="15" customHeight="1" hidden="1">
      <c r="B85" s="64"/>
      <c r="C85" s="3" t="s">
        <v>325</v>
      </c>
      <c r="D85" s="26" t="s">
        <v>326</v>
      </c>
      <c r="E85" s="155"/>
      <c r="F85" s="155">
        <v>0</v>
      </c>
      <c r="G85" s="58" t="e">
        <f t="shared" si="0"/>
        <v>#DIV/0!</v>
      </c>
    </row>
    <row r="86" spans="2:7" ht="12" customHeight="1" hidden="1">
      <c r="B86" s="64"/>
      <c r="C86" s="4" t="s">
        <v>11</v>
      </c>
      <c r="D86" s="26" t="s">
        <v>10</v>
      </c>
      <c r="E86" s="155">
        <f>E87+E88+E89</f>
        <v>0</v>
      </c>
      <c r="F86" s="155">
        <f>F87+F88+F89</f>
        <v>0</v>
      </c>
      <c r="G86" s="58">
        <v>0</v>
      </c>
    </row>
    <row r="87" spans="2:7" ht="13.5" customHeight="1" hidden="1">
      <c r="B87" s="64"/>
      <c r="C87" s="3" t="s">
        <v>327</v>
      </c>
      <c r="D87" s="26" t="s">
        <v>328</v>
      </c>
      <c r="E87" s="155"/>
      <c r="F87" s="155"/>
      <c r="G87" s="58">
        <v>0</v>
      </c>
    </row>
    <row r="88" spans="2:7" ht="16.5" customHeight="1" hidden="1">
      <c r="B88" s="64"/>
      <c r="C88" s="3" t="s">
        <v>329</v>
      </c>
      <c r="D88" s="26" t="s">
        <v>8</v>
      </c>
      <c r="E88" s="155"/>
      <c r="F88" s="155"/>
      <c r="G88" s="58" t="e">
        <f t="shared" si="0"/>
        <v>#DIV/0!</v>
      </c>
    </row>
    <row r="89" spans="2:7" ht="23.25" customHeight="1" hidden="1">
      <c r="B89" s="64"/>
      <c r="C89" s="4" t="s">
        <v>247</v>
      </c>
      <c r="D89" s="26" t="s">
        <v>9</v>
      </c>
      <c r="E89" s="155"/>
      <c r="F89" s="155"/>
      <c r="G89" s="58">
        <v>0</v>
      </c>
    </row>
    <row r="90" spans="2:7" ht="23.25" customHeight="1" hidden="1">
      <c r="B90" s="64"/>
      <c r="C90" s="3" t="s">
        <v>330</v>
      </c>
      <c r="D90" s="26" t="s">
        <v>331</v>
      </c>
      <c r="E90" s="155">
        <f>E91+E92</f>
        <v>0</v>
      </c>
      <c r="F90" s="155">
        <f>F91+F92</f>
        <v>0</v>
      </c>
      <c r="G90" s="58"/>
    </row>
    <row r="91" spans="2:7" ht="24" customHeight="1" hidden="1">
      <c r="B91" s="64"/>
      <c r="C91" s="3" t="s">
        <v>332</v>
      </c>
      <c r="D91" s="26" t="s">
        <v>333</v>
      </c>
      <c r="E91" s="155">
        <v>0</v>
      </c>
      <c r="F91" s="155">
        <v>0</v>
      </c>
      <c r="G91" s="58"/>
    </row>
    <row r="92" spans="2:7" ht="24.75" customHeight="1" hidden="1">
      <c r="B92" s="64"/>
      <c r="C92" s="3" t="s">
        <v>334</v>
      </c>
      <c r="D92" s="26" t="s">
        <v>335</v>
      </c>
      <c r="E92" s="155"/>
      <c r="F92" s="155"/>
      <c r="G92" s="58"/>
    </row>
    <row r="93" spans="2:7" ht="26.25" customHeight="1" hidden="1">
      <c r="B93" s="64"/>
      <c r="C93" s="3" t="s">
        <v>336</v>
      </c>
      <c r="D93" s="26" t="s">
        <v>337</v>
      </c>
      <c r="E93" s="155"/>
      <c r="F93" s="155"/>
      <c r="G93" s="58"/>
    </row>
    <row r="94" spans="2:7" ht="28.5" customHeight="1" hidden="1">
      <c r="B94" s="64"/>
      <c r="C94" s="3" t="s">
        <v>185</v>
      </c>
      <c r="D94" s="26" t="s">
        <v>186</v>
      </c>
      <c r="E94" s="155">
        <f>E95+E96+E97</f>
        <v>0</v>
      </c>
      <c r="F94" s="155">
        <f>F95+F96+F97</f>
        <v>0</v>
      </c>
      <c r="G94" s="58"/>
    </row>
    <row r="95" spans="2:7" ht="24.75" customHeight="1" hidden="1">
      <c r="B95" s="64"/>
      <c r="C95" s="3" t="s">
        <v>187</v>
      </c>
      <c r="D95" s="26" t="s">
        <v>188</v>
      </c>
      <c r="E95" s="155"/>
      <c r="F95" s="155"/>
      <c r="G95" s="58"/>
    </row>
    <row r="96" spans="2:7" ht="24" customHeight="1" hidden="1">
      <c r="B96" s="64"/>
      <c r="C96" s="3" t="s">
        <v>161</v>
      </c>
      <c r="D96" s="26" t="s">
        <v>162</v>
      </c>
      <c r="E96" s="155"/>
      <c r="F96" s="155"/>
      <c r="G96" s="58"/>
    </row>
    <row r="97" spans="2:7" ht="21" customHeight="1" hidden="1">
      <c r="B97" s="64"/>
      <c r="C97" s="3" t="s">
        <v>163</v>
      </c>
      <c r="D97" s="26" t="s">
        <v>164</v>
      </c>
      <c r="E97" s="155"/>
      <c r="F97" s="155"/>
      <c r="G97" s="58"/>
    </row>
    <row r="98" spans="2:7" ht="30.75" customHeight="1" hidden="1">
      <c r="B98" s="64"/>
      <c r="C98" s="3" t="s">
        <v>235</v>
      </c>
      <c r="D98" s="26" t="s">
        <v>236</v>
      </c>
      <c r="E98" s="155"/>
      <c r="F98" s="155"/>
      <c r="G98" s="58">
        <v>0</v>
      </c>
    </row>
    <row r="99" spans="2:7" ht="25.5" customHeight="1">
      <c r="B99" s="64" t="s">
        <v>23</v>
      </c>
      <c r="C99" s="11" t="s">
        <v>165</v>
      </c>
      <c r="D99" s="34"/>
      <c r="E99" s="157">
        <f>E100+E118+E126+E129+E144+E165</f>
        <v>53603.30000000001</v>
      </c>
      <c r="F99" s="157">
        <f>F100+F118+F126+F129+F144+F165</f>
        <v>42931.40000000001</v>
      </c>
      <c r="G99" s="83">
        <f aca="true" t="shared" si="1" ref="G99:G129">F99/E99*100</f>
        <v>80.09096454882442</v>
      </c>
    </row>
    <row r="100" spans="2:7" ht="29.25" customHeight="1">
      <c r="B100" s="64" t="s">
        <v>24</v>
      </c>
      <c r="C100" s="9" t="s">
        <v>166</v>
      </c>
      <c r="D100" s="175" t="s">
        <v>167</v>
      </c>
      <c r="E100" s="158">
        <f>E101+E112+E115</f>
        <v>25514.2</v>
      </c>
      <c r="F100" s="158">
        <f>F101+F110+F112+F115</f>
        <v>24959.600000000006</v>
      </c>
      <c r="G100" s="84">
        <f t="shared" si="1"/>
        <v>97.82630848703862</v>
      </c>
    </row>
    <row r="101" spans="2:7" ht="52.5" customHeight="1">
      <c r="B101" s="64"/>
      <c r="C101" s="120" t="s">
        <v>5</v>
      </c>
      <c r="D101" s="26" t="s">
        <v>168</v>
      </c>
      <c r="E101" s="155">
        <f>E102+E106+E108</f>
        <v>15829</v>
      </c>
      <c r="F101" s="155">
        <f>F102+F106+F108</f>
        <v>14912.900000000001</v>
      </c>
      <c r="G101" s="58">
        <f t="shared" si="1"/>
        <v>94.21252132162488</v>
      </c>
    </row>
    <row r="102" spans="2:7" ht="51" customHeight="1">
      <c r="B102" s="64"/>
      <c r="C102" s="120" t="s">
        <v>169</v>
      </c>
      <c r="D102" s="26" t="s">
        <v>367</v>
      </c>
      <c r="E102" s="155">
        <f>E103</f>
        <v>9000.4</v>
      </c>
      <c r="F102" s="155">
        <f>F103</f>
        <v>7620.1</v>
      </c>
      <c r="G102" s="58">
        <f t="shared" si="1"/>
        <v>84.66401493266966</v>
      </c>
    </row>
    <row r="103" spans="2:7" ht="51.75" customHeight="1">
      <c r="B103" s="64"/>
      <c r="C103" s="110" t="s">
        <v>116</v>
      </c>
      <c r="D103" s="26" t="s">
        <v>12</v>
      </c>
      <c r="E103" s="86">
        <v>9000.4</v>
      </c>
      <c r="F103" s="86">
        <v>7620.1</v>
      </c>
      <c r="G103" s="58">
        <f t="shared" si="1"/>
        <v>84.66401493266966</v>
      </c>
    </row>
    <row r="104" spans="2:7" ht="1.5" customHeight="1" hidden="1">
      <c r="B104" s="64"/>
      <c r="C104" s="120" t="s">
        <v>170</v>
      </c>
      <c r="D104" s="26" t="s">
        <v>171</v>
      </c>
      <c r="E104" s="155"/>
      <c r="F104" s="155"/>
      <c r="G104" s="58" t="e">
        <f t="shared" si="1"/>
        <v>#DIV/0!</v>
      </c>
    </row>
    <row r="105" spans="2:7" ht="34.5" customHeight="1" hidden="1">
      <c r="B105" s="64"/>
      <c r="C105" s="120" t="s">
        <v>172</v>
      </c>
      <c r="D105" s="26" t="s">
        <v>173</v>
      </c>
      <c r="E105" s="155"/>
      <c r="F105" s="155"/>
      <c r="G105" s="58" t="e">
        <f t="shared" si="1"/>
        <v>#DIV/0!</v>
      </c>
    </row>
    <row r="106" spans="2:7" ht="56.25" customHeight="1">
      <c r="B106" s="64"/>
      <c r="C106" s="120" t="s">
        <v>225</v>
      </c>
      <c r="D106" s="26" t="s">
        <v>174</v>
      </c>
      <c r="E106" s="155">
        <f>E107</f>
        <v>4960.6</v>
      </c>
      <c r="F106" s="155">
        <f>F107</f>
        <v>5425.1</v>
      </c>
      <c r="G106" s="58">
        <f t="shared" si="1"/>
        <v>109.36378663871307</v>
      </c>
    </row>
    <row r="107" spans="2:7" ht="55.5" customHeight="1">
      <c r="B107" s="64"/>
      <c r="C107" s="110" t="s">
        <v>13</v>
      </c>
      <c r="D107" s="26" t="s">
        <v>175</v>
      </c>
      <c r="E107" s="86">
        <v>4960.6</v>
      </c>
      <c r="F107" s="86">
        <v>5425.1</v>
      </c>
      <c r="G107" s="58">
        <f t="shared" si="1"/>
        <v>109.36378663871307</v>
      </c>
    </row>
    <row r="108" spans="2:7" ht="38.25" customHeight="1">
      <c r="B108" s="64"/>
      <c r="C108" s="120" t="s">
        <v>183</v>
      </c>
      <c r="D108" s="26" t="s">
        <v>4</v>
      </c>
      <c r="E108" s="155">
        <f>E109</f>
        <v>1868</v>
      </c>
      <c r="F108" s="155">
        <f>F109</f>
        <v>1867.7</v>
      </c>
      <c r="G108" s="58">
        <f t="shared" si="1"/>
        <v>99.98394004282656</v>
      </c>
    </row>
    <row r="109" spans="2:7" ht="30" customHeight="1">
      <c r="B109" s="64"/>
      <c r="C109" s="22" t="s">
        <v>182</v>
      </c>
      <c r="D109" s="26" t="s">
        <v>3</v>
      </c>
      <c r="E109" s="86">
        <v>1868</v>
      </c>
      <c r="F109" s="86">
        <v>1867.7</v>
      </c>
      <c r="G109" s="58">
        <f t="shared" si="1"/>
        <v>99.98394004282656</v>
      </c>
    </row>
    <row r="110" spans="2:7" ht="38.25" customHeight="1">
      <c r="B110" s="64"/>
      <c r="C110" s="22" t="s">
        <v>554</v>
      </c>
      <c r="D110" s="26" t="s">
        <v>553</v>
      </c>
      <c r="E110" s="86">
        <f>E111</f>
        <v>0</v>
      </c>
      <c r="F110" s="86">
        <f>F111</f>
        <v>437.2</v>
      </c>
      <c r="G110" s="58">
        <v>0</v>
      </c>
    </row>
    <row r="111" spans="2:7" ht="77.25" customHeight="1">
      <c r="B111" s="64"/>
      <c r="C111" s="22" t="s">
        <v>555</v>
      </c>
      <c r="D111" s="26" t="s">
        <v>552</v>
      </c>
      <c r="E111" s="86">
        <v>0</v>
      </c>
      <c r="F111" s="86">
        <v>437.2</v>
      </c>
      <c r="G111" s="58">
        <v>0</v>
      </c>
    </row>
    <row r="112" spans="2:7" ht="15" customHeight="1">
      <c r="B112" s="64"/>
      <c r="C112" s="120" t="s">
        <v>176</v>
      </c>
      <c r="D112" s="26" t="s">
        <v>177</v>
      </c>
      <c r="E112" s="155">
        <f>E113</f>
        <v>3581</v>
      </c>
      <c r="F112" s="155">
        <f>F113</f>
        <v>3584.9</v>
      </c>
      <c r="G112" s="58">
        <f t="shared" si="1"/>
        <v>100.10890812622173</v>
      </c>
    </row>
    <row r="113" spans="2:7" ht="40.5" customHeight="1">
      <c r="B113" s="64"/>
      <c r="C113" s="120" t="s">
        <v>178</v>
      </c>
      <c r="D113" s="26" t="s">
        <v>179</v>
      </c>
      <c r="E113" s="155">
        <f>E114</f>
        <v>3581</v>
      </c>
      <c r="F113" s="155">
        <f>F114</f>
        <v>3584.9</v>
      </c>
      <c r="G113" s="58">
        <f t="shared" si="1"/>
        <v>100.10890812622173</v>
      </c>
    </row>
    <row r="114" spans="2:7" ht="38.25" customHeight="1">
      <c r="B114" s="64"/>
      <c r="C114" s="120" t="s">
        <v>180</v>
      </c>
      <c r="D114" s="26" t="s">
        <v>181</v>
      </c>
      <c r="E114" s="86">
        <v>3581</v>
      </c>
      <c r="F114" s="86">
        <v>3584.9</v>
      </c>
      <c r="G114" s="58">
        <f t="shared" si="1"/>
        <v>100.10890812622173</v>
      </c>
    </row>
    <row r="115" spans="2:7" ht="51.75" customHeight="1">
      <c r="B115" s="64"/>
      <c r="C115" s="120" t="s">
        <v>111</v>
      </c>
      <c r="D115" s="26" t="s">
        <v>112</v>
      </c>
      <c r="E115" s="155">
        <f>E116</f>
        <v>6104.2</v>
      </c>
      <c r="F115" s="155">
        <f>F116</f>
        <v>6024.6</v>
      </c>
      <c r="G115" s="58">
        <v>0</v>
      </c>
    </row>
    <row r="116" spans="2:7" ht="51" customHeight="1">
      <c r="B116" s="64"/>
      <c r="C116" s="120" t="s">
        <v>113</v>
      </c>
      <c r="D116" s="26" t="s">
        <v>114</v>
      </c>
      <c r="E116" s="155">
        <f>E117</f>
        <v>6104.2</v>
      </c>
      <c r="F116" s="155">
        <f>F117</f>
        <v>6024.6</v>
      </c>
      <c r="G116" s="58">
        <v>0</v>
      </c>
    </row>
    <row r="117" spans="2:7" ht="50.25" customHeight="1">
      <c r="B117" s="64"/>
      <c r="C117" s="4" t="s">
        <v>14</v>
      </c>
      <c r="D117" s="26" t="s">
        <v>292</v>
      </c>
      <c r="E117" s="86">
        <v>6104.2</v>
      </c>
      <c r="F117" s="86">
        <v>6024.6</v>
      </c>
      <c r="G117" s="58">
        <v>0</v>
      </c>
    </row>
    <row r="118" spans="2:7" ht="14.25" customHeight="1">
      <c r="B118" s="64" t="s">
        <v>25</v>
      </c>
      <c r="C118" s="9" t="s">
        <v>293</v>
      </c>
      <c r="D118" s="175" t="s">
        <v>294</v>
      </c>
      <c r="E118" s="158">
        <f>E119</f>
        <v>4730.6</v>
      </c>
      <c r="F118" s="158">
        <f>F119</f>
        <v>4404</v>
      </c>
      <c r="G118" s="84">
        <f t="shared" si="1"/>
        <v>93.09601319071575</v>
      </c>
    </row>
    <row r="119" spans="2:7" ht="14.25" customHeight="1">
      <c r="B119" s="64"/>
      <c r="C119" s="120" t="s">
        <v>295</v>
      </c>
      <c r="D119" s="26" t="s">
        <v>203</v>
      </c>
      <c r="E119" s="86">
        <f>E120+E121+E122+E125</f>
        <v>4730.6</v>
      </c>
      <c r="F119" s="86">
        <f>F120+F121+F122+F125</f>
        <v>4404</v>
      </c>
      <c r="G119" s="58">
        <f>F119/E119*100</f>
        <v>93.09601319071575</v>
      </c>
    </row>
    <row r="120" spans="2:7" ht="25.5" customHeight="1">
      <c r="B120" s="64"/>
      <c r="C120" s="120" t="s">
        <v>369</v>
      </c>
      <c r="D120" s="26" t="s">
        <v>368</v>
      </c>
      <c r="E120" s="86">
        <v>415.8</v>
      </c>
      <c r="F120" s="86">
        <v>414.6</v>
      </c>
      <c r="G120" s="58">
        <f>F120/E120*100</f>
        <v>99.71139971139972</v>
      </c>
    </row>
    <row r="121" spans="2:7" ht="14.25" customHeight="1">
      <c r="B121" s="64"/>
      <c r="C121" s="120" t="s">
        <v>371</v>
      </c>
      <c r="D121" s="26" t="s">
        <v>370</v>
      </c>
      <c r="E121" s="86">
        <v>477.1</v>
      </c>
      <c r="F121" s="86">
        <v>482.2</v>
      </c>
      <c r="G121" s="58">
        <f t="shared" si="1"/>
        <v>101.06895828966674</v>
      </c>
    </row>
    <row r="122" spans="2:7" ht="14.25" customHeight="1">
      <c r="B122" s="64"/>
      <c r="C122" s="120" t="s">
        <v>373</v>
      </c>
      <c r="D122" s="26" t="s">
        <v>372</v>
      </c>
      <c r="E122" s="86">
        <f>E123+E124</f>
        <v>3837.7000000000003</v>
      </c>
      <c r="F122" s="86">
        <f>F123+F124</f>
        <v>3507</v>
      </c>
      <c r="G122" s="58">
        <f t="shared" si="1"/>
        <v>91.38285952523646</v>
      </c>
    </row>
    <row r="123" spans="2:7" ht="14.25" customHeight="1">
      <c r="B123" s="64"/>
      <c r="C123" s="120" t="s">
        <v>376</v>
      </c>
      <c r="D123" s="26" t="s">
        <v>374</v>
      </c>
      <c r="E123" s="86">
        <v>2901.8</v>
      </c>
      <c r="F123" s="86">
        <v>2887.2</v>
      </c>
      <c r="G123" s="58">
        <f t="shared" si="1"/>
        <v>99.49686401543867</v>
      </c>
    </row>
    <row r="124" spans="2:7" ht="16.5" customHeight="1">
      <c r="B124" s="64"/>
      <c r="C124" s="120" t="s">
        <v>377</v>
      </c>
      <c r="D124" s="26" t="s">
        <v>375</v>
      </c>
      <c r="E124" s="86">
        <v>935.9</v>
      </c>
      <c r="F124" s="86">
        <v>619.8</v>
      </c>
      <c r="G124" s="58">
        <f t="shared" si="1"/>
        <v>66.22502404103003</v>
      </c>
    </row>
    <row r="125" spans="2:7" ht="54" customHeight="1">
      <c r="B125" s="64"/>
      <c r="C125" s="120" t="s">
        <v>489</v>
      </c>
      <c r="D125" s="26" t="s">
        <v>490</v>
      </c>
      <c r="E125" s="86">
        <v>0</v>
      </c>
      <c r="F125" s="86">
        <v>0.2</v>
      </c>
      <c r="G125" s="58">
        <v>0</v>
      </c>
    </row>
    <row r="126" spans="2:7" ht="22.5" customHeight="1">
      <c r="B126" s="64" t="s">
        <v>26</v>
      </c>
      <c r="C126" s="9" t="s">
        <v>205</v>
      </c>
      <c r="D126" s="175" t="s">
        <v>206</v>
      </c>
      <c r="E126" s="158">
        <f>E127+E128</f>
        <v>480.40000000000003</v>
      </c>
      <c r="F126" s="158">
        <f>F127+F128</f>
        <v>263.40000000000003</v>
      </c>
      <c r="G126" s="84">
        <f t="shared" si="1"/>
        <v>54.8293089092423</v>
      </c>
    </row>
    <row r="127" spans="2:7" ht="26.25" customHeight="1">
      <c r="B127" s="64"/>
      <c r="C127" s="22" t="s">
        <v>197</v>
      </c>
      <c r="D127" s="26" t="s">
        <v>198</v>
      </c>
      <c r="E127" s="86">
        <v>473.6</v>
      </c>
      <c r="F127" s="86">
        <v>256.6</v>
      </c>
      <c r="G127" s="58">
        <f t="shared" si="1"/>
        <v>54.18074324324324</v>
      </c>
    </row>
    <row r="128" spans="2:7" ht="21.75" customHeight="1">
      <c r="B128" s="64"/>
      <c r="C128" s="22" t="s">
        <v>200</v>
      </c>
      <c r="D128" s="26" t="s">
        <v>199</v>
      </c>
      <c r="E128" s="86">
        <v>6.8</v>
      </c>
      <c r="F128" s="86">
        <v>6.8</v>
      </c>
      <c r="G128" s="58">
        <v>0</v>
      </c>
    </row>
    <row r="129" spans="2:7" ht="27" customHeight="1">
      <c r="B129" s="64" t="s">
        <v>27</v>
      </c>
      <c r="C129" s="9" t="s">
        <v>207</v>
      </c>
      <c r="D129" s="175" t="s">
        <v>217</v>
      </c>
      <c r="E129" s="158">
        <f>E130+E132+E138+E143+E135</f>
        <v>20174.2</v>
      </c>
      <c r="F129" s="158">
        <f>F130+F132+F138+F143+F135</f>
        <v>10220.800000000001</v>
      </c>
      <c r="G129" s="84">
        <f t="shared" si="1"/>
        <v>50.66272764223613</v>
      </c>
    </row>
    <row r="130" spans="2:7" ht="17.25" customHeight="1" hidden="1">
      <c r="B130" s="64"/>
      <c r="C130" s="3" t="s">
        <v>218</v>
      </c>
      <c r="D130" s="26" t="s">
        <v>219</v>
      </c>
      <c r="E130" s="155">
        <f>E131</f>
        <v>0</v>
      </c>
      <c r="F130" s="155">
        <f>F131</f>
        <v>0</v>
      </c>
      <c r="G130" s="58">
        <v>0</v>
      </c>
    </row>
    <row r="131" spans="2:7" ht="14.25" customHeight="1" hidden="1">
      <c r="B131" s="64"/>
      <c r="C131" s="3" t="s">
        <v>220</v>
      </c>
      <c r="D131" s="26" t="s">
        <v>221</v>
      </c>
      <c r="E131" s="155">
        <v>0</v>
      </c>
      <c r="F131" s="155">
        <v>0</v>
      </c>
      <c r="G131" s="58">
        <v>0</v>
      </c>
    </row>
    <row r="132" spans="2:7" ht="51" customHeight="1" hidden="1">
      <c r="B132" s="64"/>
      <c r="C132" s="120" t="s">
        <v>222</v>
      </c>
      <c r="D132" s="26" t="s">
        <v>216</v>
      </c>
      <c r="E132" s="155">
        <f>E133</f>
        <v>0</v>
      </c>
      <c r="F132" s="155">
        <f>F133</f>
        <v>0</v>
      </c>
      <c r="G132" s="58" t="e">
        <f aca="true" t="shared" si="2" ref="G132:G163">F132/E132*100</f>
        <v>#DIV/0!</v>
      </c>
    </row>
    <row r="133" spans="2:7" ht="51.75" customHeight="1" hidden="1">
      <c r="B133" s="64"/>
      <c r="C133" s="120" t="s">
        <v>226</v>
      </c>
      <c r="D133" s="26" t="s">
        <v>246</v>
      </c>
      <c r="E133" s="155">
        <f>+E134</f>
        <v>0</v>
      </c>
      <c r="F133" s="155">
        <f>F134</f>
        <v>0</v>
      </c>
      <c r="G133" s="58" t="e">
        <f t="shared" si="2"/>
        <v>#DIV/0!</v>
      </c>
    </row>
    <row r="134" spans="2:7" ht="50.25" customHeight="1" hidden="1">
      <c r="B134" s="64"/>
      <c r="C134" s="110" t="s">
        <v>352</v>
      </c>
      <c r="D134" s="26" t="s">
        <v>201</v>
      </c>
      <c r="E134" s="86"/>
      <c r="F134" s="86"/>
      <c r="G134" s="58" t="e">
        <f t="shared" si="2"/>
        <v>#DIV/0!</v>
      </c>
    </row>
    <row r="135" spans="2:7" ht="51" customHeight="1">
      <c r="B135" s="64"/>
      <c r="C135" s="122" t="s">
        <v>378</v>
      </c>
      <c r="D135" s="26" t="s">
        <v>216</v>
      </c>
      <c r="E135" s="86">
        <f>E136</f>
        <v>2970.2</v>
      </c>
      <c r="F135" s="86">
        <f>F136</f>
        <v>956.7</v>
      </c>
      <c r="G135" s="58">
        <f t="shared" si="2"/>
        <v>32.2099521917716</v>
      </c>
    </row>
    <row r="136" spans="2:7" ht="64.5" customHeight="1">
      <c r="B136" s="64"/>
      <c r="C136" s="122" t="s">
        <v>492</v>
      </c>
      <c r="D136" s="26" t="s">
        <v>246</v>
      </c>
      <c r="E136" s="86">
        <f>E137</f>
        <v>2970.2</v>
      </c>
      <c r="F136" s="86">
        <f>F137</f>
        <v>956.7</v>
      </c>
      <c r="G136" s="58">
        <f t="shared" si="2"/>
        <v>32.2099521917716</v>
      </c>
    </row>
    <row r="137" spans="2:7" ht="67.5" customHeight="1">
      <c r="B137" s="64"/>
      <c r="C137" s="134" t="s">
        <v>491</v>
      </c>
      <c r="D137" s="26" t="s">
        <v>201</v>
      </c>
      <c r="E137" s="86">
        <v>2970.2</v>
      </c>
      <c r="F137" s="86">
        <v>956.7</v>
      </c>
      <c r="G137" s="58">
        <f t="shared" si="2"/>
        <v>32.2099521917716</v>
      </c>
    </row>
    <row r="138" spans="2:7" ht="25.5" customHeight="1">
      <c r="B138" s="64"/>
      <c r="C138" s="120" t="s">
        <v>379</v>
      </c>
      <c r="D138" s="26" t="s">
        <v>227</v>
      </c>
      <c r="E138" s="155">
        <f>E139+E141</f>
        <v>15551</v>
      </c>
      <c r="F138" s="155">
        <f>F139+F141</f>
        <v>7550.7</v>
      </c>
      <c r="G138" s="58">
        <f t="shared" si="2"/>
        <v>48.554433798469546</v>
      </c>
    </row>
    <row r="139" spans="2:7" ht="25.5" customHeight="1">
      <c r="B139" s="64"/>
      <c r="C139" s="120" t="s">
        <v>228</v>
      </c>
      <c r="D139" s="26" t="s">
        <v>229</v>
      </c>
      <c r="E139" s="155">
        <f>E140</f>
        <v>11568</v>
      </c>
      <c r="F139" s="155">
        <f>F140</f>
        <v>3847.6</v>
      </c>
      <c r="G139" s="58">
        <f t="shared" si="2"/>
        <v>33.26071922544951</v>
      </c>
    </row>
    <row r="140" spans="2:7" ht="39.75" customHeight="1">
      <c r="B140" s="64"/>
      <c r="C140" s="120" t="s">
        <v>230</v>
      </c>
      <c r="D140" s="26" t="s">
        <v>231</v>
      </c>
      <c r="E140" s="86">
        <v>11568</v>
      </c>
      <c r="F140" s="86">
        <v>3847.6</v>
      </c>
      <c r="G140" s="58">
        <f t="shared" si="2"/>
        <v>33.26071922544951</v>
      </c>
    </row>
    <row r="141" spans="2:7" ht="39" customHeight="1">
      <c r="B141" s="64"/>
      <c r="C141" s="120" t="s">
        <v>380</v>
      </c>
      <c r="D141" s="26" t="s">
        <v>232</v>
      </c>
      <c r="E141" s="155">
        <f>E142</f>
        <v>3983</v>
      </c>
      <c r="F141" s="155">
        <f>F142</f>
        <v>3703.1</v>
      </c>
      <c r="G141" s="58">
        <f t="shared" si="2"/>
        <v>92.97263369319609</v>
      </c>
    </row>
    <row r="142" spans="2:7" ht="39" customHeight="1">
      <c r="B142" s="64"/>
      <c r="C142" s="129" t="s">
        <v>381</v>
      </c>
      <c r="D142" s="26" t="s">
        <v>233</v>
      </c>
      <c r="E142" s="86">
        <v>3983</v>
      </c>
      <c r="F142" s="86">
        <v>3703.1</v>
      </c>
      <c r="G142" s="58">
        <f t="shared" si="2"/>
        <v>92.97263369319609</v>
      </c>
    </row>
    <row r="143" spans="2:7" ht="51.75" customHeight="1">
      <c r="B143" s="64"/>
      <c r="C143" s="130" t="s">
        <v>248</v>
      </c>
      <c r="D143" s="26" t="s">
        <v>249</v>
      </c>
      <c r="E143" s="86">
        <v>1653</v>
      </c>
      <c r="F143" s="86">
        <v>1713.4</v>
      </c>
      <c r="G143" s="58">
        <f t="shared" si="2"/>
        <v>103.65396249243798</v>
      </c>
    </row>
    <row r="144" spans="2:7" ht="15.75" customHeight="1">
      <c r="B144" s="64" t="s">
        <v>28</v>
      </c>
      <c r="C144" s="9" t="s">
        <v>382</v>
      </c>
      <c r="D144" s="175" t="s">
        <v>234</v>
      </c>
      <c r="E144" s="158">
        <f>E145+E159+E160</f>
        <v>2597.1000000000004</v>
      </c>
      <c r="F144" s="158">
        <f>F145+F159+F160</f>
        <v>2949.6</v>
      </c>
      <c r="G144" s="84">
        <f t="shared" si="2"/>
        <v>113.57283123483883</v>
      </c>
    </row>
    <row r="145" spans="2:7" ht="24" customHeight="1">
      <c r="B145" s="64"/>
      <c r="C145" s="3" t="s">
        <v>384</v>
      </c>
      <c r="D145" s="26" t="s">
        <v>383</v>
      </c>
      <c r="E145" s="155">
        <f>SUM(E146:E158)</f>
        <v>1634.9</v>
      </c>
      <c r="F145" s="155">
        <f>SUM(F146:F158)</f>
        <v>2000.5</v>
      </c>
      <c r="G145" s="84">
        <f t="shared" si="2"/>
        <v>122.36222398923482</v>
      </c>
    </row>
    <row r="146" spans="2:7" ht="37.5" customHeight="1">
      <c r="B146" s="64"/>
      <c r="C146" s="3" t="s">
        <v>386</v>
      </c>
      <c r="D146" s="26" t="s">
        <v>385</v>
      </c>
      <c r="E146" s="155">
        <v>93.1</v>
      </c>
      <c r="F146" s="155">
        <v>123.7</v>
      </c>
      <c r="G146" s="84">
        <f t="shared" si="2"/>
        <v>132.86788399570355</v>
      </c>
    </row>
    <row r="147" spans="2:7" ht="48" customHeight="1">
      <c r="B147" s="64"/>
      <c r="C147" s="3" t="s">
        <v>388</v>
      </c>
      <c r="D147" s="26" t="s">
        <v>387</v>
      </c>
      <c r="E147" s="155">
        <v>243.5</v>
      </c>
      <c r="F147" s="155">
        <v>286.7</v>
      </c>
      <c r="G147" s="84">
        <f t="shared" si="2"/>
        <v>117.74127310061601</v>
      </c>
    </row>
    <row r="148" spans="2:7" ht="35.25" customHeight="1">
      <c r="B148" s="64"/>
      <c r="C148" s="3" t="s">
        <v>390</v>
      </c>
      <c r="D148" s="26" t="s">
        <v>389</v>
      </c>
      <c r="E148" s="155">
        <v>8</v>
      </c>
      <c r="F148" s="155">
        <v>20.6</v>
      </c>
      <c r="G148" s="84">
        <f t="shared" si="2"/>
        <v>257.5</v>
      </c>
    </row>
    <row r="149" spans="2:7" ht="35.25" customHeight="1">
      <c r="B149" s="64"/>
      <c r="C149" s="3" t="s">
        <v>493</v>
      </c>
      <c r="D149" s="26" t="s">
        <v>466</v>
      </c>
      <c r="E149" s="155">
        <v>55</v>
      </c>
      <c r="F149" s="155">
        <v>72</v>
      </c>
      <c r="G149" s="84">
        <f t="shared" si="2"/>
        <v>130.9090909090909</v>
      </c>
    </row>
    <row r="150" spans="2:7" ht="35.25" customHeight="1">
      <c r="B150" s="64"/>
      <c r="C150" s="3" t="s">
        <v>494</v>
      </c>
      <c r="D150" s="26" t="s">
        <v>495</v>
      </c>
      <c r="E150" s="155">
        <v>10</v>
      </c>
      <c r="F150" s="155">
        <v>10</v>
      </c>
      <c r="G150" s="84">
        <f t="shared" si="2"/>
        <v>100</v>
      </c>
    </row>
    <row r="151" spans="2:7" ht="36.75" customHeight="1">
      <c r="B151" s="64"/>
      <c r="C151" s="3" t="s">
        <v>392</v>
      </c>
      <c r="D151" s="26" t="s">
        <v>391</v>
      </c>
      <c r="E151" s="155">
        <v>0.1</v>
      </c>
      <c r="F151" s="155">
        <v>0</v>
      </c>
      <c r="G151" s="84">
        <f t="shared" si="2"/>
        <v>0</v>
      </c>
    </row>
    <row r="152" spans="2:7" ht="36.75" customHeight="1">
      <c r="B152" s="64"/>
      <c r="C152" s="3" t="s">
        <v>496</v>
      </c>
      <c r="D152" s="26" t="s">
        <v>467</v>
      </c>
      <c r="E152" s="155">
        <v>0</v>
      </c>
      <c r="F152" s="155">
        <v>0</v>
      </c>
      <c r="G152" s="84" t="e">
        <f t="shared" si="2"/>
        <v>#DIV/0!</v>
      </c>
    </row>
    <row r="153" spans="2:7" ht="49.5" customHeight="1">
      <c r="B153" s="64"/>
      <c r="C153" s="3" t="s">
        <v>394</v>
      </c>
      <c r="D153" s="26" t="s">
        <v>393</v>
      </c>
      <c r="E153" s="155">
        <v>277.3</v>
      </c>
      <c r="F153" s="155">
        <v>372.9</v>
      </c>
      <c r="G153" s="84">
        <f t="shared" si="2"/>
        <v>134.47529751172013</v>
      </c>
    </row>
    <row r="154" spans="2:7" ht="48" customHeight="1">
      <c r="B154" s="64"/>
      <c r="C154" s="3" t="s">
        <v>396</v>
      </c>
      <c r="D154" s="26" t="s">
        <v>395</v>
      </c>
      <c r="E154" s="155">
        <v>29.4</v>
      </c>
      <c r="F154" s="155">
        <v>48.5</v>
      </c>
      <c r="G154" s="84">
        <f t="shared" si="2"/>
        <v>164.96598639455783</v>
      </c>
    </row>
    <row r="155" spans="2:7" ht="36" customHeight="1">
      <c r="B155" s="64"/>
      <c r="C155" s="3" t="s">
        <v>398</v>
      </c>
      <c r="D155" s="26" t="s">
        <v>397</v>
      </c>
      <c r="E155" s="155">
        <v>9.5</v>
      </c>
      <c r="F155" s="155">
        <v>14.1</v>
      </c>
      <c r="G155" s="84">
        <f t="shared" si="2"/>
        <v>148.42105263157893</v>
      </c>
    </row>
    <row r="156" spans="2:7" ht="36" customHeight="1">
      <c r="B156" s="64"/>
      <c r="C156" s="3" t="s">
        <v>400</v>
      </c>
      <c r="D156" s="26" t="s">
        <v>399</v>
      </c>
      <c r="E156" s="155">
        <v>294</v>
      </c>
      <c r="F156" s="155">
        <v>307.8</v>
      </c>
      <c r="G156" s="84">
        <f t="shared" si="2"/>
        <v>104.69387755102042</v>
      </c>
    </row>
    <row r="157" spans="2:7" ht="48.75" customHeight="1">
      <c r="B157" s="64"/>
      <c r="C157" s="3" t="s">
        <v>402</v>
      </c>
      <c r="D157" s="26" t="s">
        <v>401</v>
      </c>
      <c r="E157" s="155">
        <v>614</v>
      </c>
      <c r="F157" s="155">
        <v>743.2</v>
      </c>
      <c r="G157" s="84">
        <f t="shared" si="2"/>
        <v>121.04234527687296</v>
      </c>
    </row>
    <row r="158" spans="2:7" ht="36.75" customHeight="1">
      <c r="B158" s="64"/>
      <c r="C158" s="3" t="s">
        <v>558</v>
      </c>
      <c r="D158" s="26" t="s">
        <v>557</v>
      </c>
      <c r="E158" s="155">
        <v>1</v>
      </c>
      <c r="F158" s="155">
        <v>1</v>
      </c>
      <c r="G158" s="84">
        <f t="shared" si="2"/>
        <v>100</v>
      </c>
    </row>
    <row r="159" spans="2:7" ht="60" customHeight="1">
      <c r="B159" s="64"/>
      <c r="C159" s="3" t="s">
        <v>403</v>
      </c>
      <c r="D159" s="26" t="s">
        <v>498</v>
      </c>
      <c r="E159" s="155">
        <v>552.2</v>
      </c>
      <c r="F159" s="155">
        <v>791.6</v>
      </c>
      <c r="G159" s="84">
        <v>0</v>
      </c>
    </row>
    <row r="160" spans="2:7" ht="18" customHeight="1">
      <c r="B160" s="64"/>
      <c r="C160" s="3" t="s">
        <v>408</v>
      </c>
      <c r="D160" s="26" t="s">
        <v>407</v>
      </c>
      <c r="E160" s="155">
        <f>E161+E162</f>
        <v>410</v>
      </c>
      <c r="F160" s="155">
        <f>F161+F162</f>
        <v>157.5</v>
      </c>
      <c r="G160" s="84">
        <f t="shared" si="2"/>
        <v>38.41463414634146</v>
      </c>
    </row>
    <row r="161" spans="2:7" ht="60.75" customHeight="1">
      <c r="B161" s="64"/>
      <c r="C161" s="3" t="s">
        <v>561</v>
      </c>
      <c r="D161" s="26" t="s">
        <v>556</v>
      </c>
      <c r="E161" s="155">
        <v>10</v>
      </c>
      <c r="F161" s="155">
        <v>10</v>
      </c>
      <c r="G161" s="84">
        <f t="shared" si="2"/>
        <v>100</v>
      </c>
    </row>
    <row r="162" spans="2:7" ht="48" customHeight="1">
      <c r="B162" s="64"/>
      <c r="C162" s="3" t="s">
        <v>412</v>
      </c>
      <c r="D162" s="26" t="s">
        <v>409</v>
      </c>
      <c r="E162" s="155">
        <f>E163+E164</f>
        <v>400</v>
      </c>
      <c r="F162" s="155">
        <f>F163+F164</f>
        <v>147.5</v>
      </c>
      <c r="G162" s="84">
        <f t="shared" si="2"/>
        <v>36.875</v>
      </c>
    </row>
    <row r="163" spans="2:7" ht="36" customHeight="1">
      <c r="B163" s="64"/>
      <c r="C163" s="3" t="s">
        <v>413</v>
      </c>
      <c r="D163" s="26" t="s">
        <v>411</v>
      </c>
      <c r="E163" s="155">
        <v>400</v>
      </c>
      <c r="F163" s="155">
        <v>152.8</v>
      </c>
      <c r="G163" s="84">
        <f t="shared" si="2"/>
        <v>38.2</v>
      </c>
    </row>
    <row r="164" spans="2:7" ht="50.25" customHeight="1">
      <c r="B164" s="64"/>
      <c r="C164" s="3" t="s">
        <v>414</v>
      </c>
      <c r="D164" s="26" t="s">
        <v>410</v>
      </c>
      <c r="E164" s="155">
        <v>0</v>
      </c>
      <c r="F164" s="155">
        <v>-5.3</v>
      </c>
      <c r="G164" s="84">
        <v>0</v>
      </c>
    </row>
    <row r="165" spans="2:7" ht="18.75" customHeight="1">
      <c r="B165" s="64" t="s">
        <v>29</v>
      </c>
      <c r="C165" s="159" t="s">
        <v>35</v>
      </c>
      <c r="D165" s="175" t="s">
        <v>36</v>
      </c>
      <c r="E165" s="84">
        <f>E166+E168+E169</f>
        <v>106.8</v>
      </c>
      <c r="F165" s="84">
        <f>F166+F168+F169</f>
        <v>134</v>
      </c>
      <c r="G165" s="84">
        <v>0</v>
      </c>
    </row>
    <row r="166" spans="2:7" s="2" customFormat="1" ht="15.75" customHeight="1">
      <c r="B166" s="85"/>
      <c r="C166" s="120" t="s">
        <v>37</v>
      </c>
      <c r="D166" s="33" t="s">
        <v>38</v>
      </c>
      <c r="E166" s="58">
        <f>E167</f>
        <v>0</v>
      </c>
      <c r="F166" s="58">
        <f>F167</f>
        <v>8.2</v>
      </c>
      <c r="G166" s="84">
        <v>0</v>
      </c>
    </row>
    <row r="167" spans="2:7" ht="16.5" customHeight="1">
      <c r="B167" s="64"/>
      <c r="C167" s="120" t="s">
        <v>39</v>
      </c>
      <c r="D167" s="33" t="s">
        <v>40</v>
      </c>
      <c r="E167" s="58">
        <v>0</v>
      </c>
      <c r="F167" s="87">
        <v>8.2</v>
      </c>
      <c r="G167" s="84">
        <v>0</v>
      </c>
    </row>
    <row r="168" spans="2:7" ht="13.5" customHeight="1">
      <c r="B168" s="64"/>
      <c r="C168" s="120" t="s">
        <v>41</v>
      </c>
      <c r="D168" s="33" t="s">
        <v>42</v>
      </c>
      <c r="E168" s="86">
        <v>0</v>
      </c>
      <c r="F168" s="86">
        <v>19</v>
      </c>
      <c r="G168" s="84">
        <v>0</v>
      </c>
    </row>
    <row r="169" spans="2:7" ht="13.5" customHeight="1">
      <c r="B169" s="64"/>
      <c r="C169" s="120" t="s">
        <v>560</v>
      </c>
      <c r="D169" s="33" t="s">
        <v>559</v>
      </c>
      <c r="E169" s="86">
        <v>106.8</v>
      </c>
      <c r="F169" s="86">
        <v>106.8</v>
      </c>
      <c r="G169" s="84"/>
    </row>
    <row r="170" spans="1:7" ht="17.25" customHeight="1">
      <c r="A170" s="23"/>
      <c r="B170" s="52" t="s">
        <v>30</v>
      </c>
      <c r="C170" s="37" t="s">
        <v>43</v>
      </c>
      <c r="D170" s="176" t="s">
        <v>44</v>
      </c>
      <c r="E170" s="160">
        <f>E171+E272+E273+E270</f>
        <v>1971366.6999999997</v>
      </c>
      <c r="F170" s="160">
        <f>F171+F272+F273+F270</f>
        <v>1351872.5000000002</v>
      </c>
      <c r="G170" s="83">
        <f aca="true" t="shared" si="3" ref="G170:G271">F170/E170*100</f>
        <v>68.57539492779301</v>
      </c>
    </row>
    <row r="171" spans="1:7" ht="27" customHeight="1">
      <c r="A171" s="23"/>
      <c r="B171" s="52" t="s">
        <v>31</v>
      </c>
      <c r="C171" s="38" t="s">
        <v>122</v>
      </c>
      <c r="D171" s="176" t="s">
        <v>121</v>
      </c>
      <c r="E171" s="160">
        <f>E172+E175+E205+E265</f>
        <v>1899235.0999999999</v>
      </c>
      <c r="F171" s="160">
        <f>F172+F175+F205+F265</f>
        <v>1342633.5000000002</v>
      </c>
      <c r="G171" s="83">
        <f t="shared" si="3"/>
        <v>70.69338071942754</v>
      </c>
    </row>
    <row r="172" spans="1:7" ht="23.25" customHeight="1">
      <c r="A172" s="23"/>
      <c r="B172" s="52" t="s">
        <v>117</v>
      </c>
      <c r="C172" s="12" t="s">
        <v>45</v>
      </c>
      <c r="D172" s="171" t="s">
        <v>54</v>
      </c>
      <c r="E172" s="161">
        <f>E173+E174</f>
        <v>170319.5</v>
      </c>
      <c r="F172" s="161">
        <f>F173+F174</f>
        <v>114461</v>
      </c>
      <c r="G172" s="104">
        <f t="shared" si="3"/>
        <v>67.20369658201204</v>
      </c>
    </row>
    <row r="173" spans="1:7" ht="26.25" customHeight="1">
      <c r="A173" s="23"/>
      <c r="B173" s="52"/>
      <c r="C173" s="120" t="s">
        <v>123</v>
      </c>
      <c r="D173" s="48" t="s">
        <v>55</v>
      </c>
      <c r="E173" s="162">
        <v>82290.5</v>
      </c>
      <c r="F173" s="162">
        <v>59573.7</v>
      </c>
      <c r="G173" s="58">
        <f t="shared" si="3"/>
        <v>72.39438331277609</v>
      </c>
    </row>
    <row r="174" spans="1:7" ht="24.75" customHeight="1">
      <c r="A174" s="23"/>
      <c r="B174" s="52"/>
      <c r="C174" s="120" t="s">
        <v>297</v>
      </c>
      <c r="D174" s="48" t="s">
        <v>56</v>
      </c>
      <c r="E174" s="162">
        <v>88029</v>
      </c>
      <c r="F174" s="162">
        <v>54887.3</v>
      </c>
      <c r="G174" s="58">
        <f t="shared" si="3"/>
        <v>62.351384202933126</v>
      </c>
    </row>
    <row r="175" spans="1:7" ht="25.5" customHeight="1">
      <c r="A175" s="23"/>
      <c r="B175" s="52" t="s">
        <v>118</v>
      </c>
      <c r="C175" s="131" t="s">
        <v>148</v>
      </c>
      <c r="D175" s="177" t="s">
        <v>57</v>
      </c>
      <c r="E175" s="161">
        <f>SUM(E176:E193)</f>
        <v>277878.30000000005</v>
      </c>
      <c r="F175" s="161">
        <f>SUM(F176:F193)</f>
        <v>160660.8</v>
      </c>
      <c r="G175" s="104">
        <f t="shared" si="3"/>
        <v>57.81696519663463</v>
      </c>
    </row>
    <row r="176" spans="1:7" ht="78.75" customHeight="1">
      <c r="A176" s="23"/>
      <c r="B176" s="52"/>
      <c r="C176" s="170" t="s">
        <v>419</v>
      </c>
      <c r="D176" s="49" t="s">
        <v>415</v>
      </c>
      <c r="E176" s="163">
        <v>32416.1</v>
      </c>
      <c r="F176" s="163">
        <v>12123.7</v>
      </c>
      <c r="G176" s="58">
        <f t="shared" si="3"/>
        <v>37.400242472104914</v>
      </c>
    </row>
    <row r="177" spans="1:7" ht="65.25" customHeight="1">
      <c r="A177" s="23"/>
      <c r="B177" s="52"/>
      <c r="C177" s="170" t="s">
        <v>420</v>
      </c>
      <c r="D177" s="49" t="s">
        <v>416</v>
      </c>
      <c r="E177" s="163">
        <v>327.4</v>
      </c>
      <c r="F177" s="163">
        <v>122.5</v>
      </c>
      <c r="G177" s="58">
        <f t="shared" si="3"/>
        <v>37.4160048869884</v>
      </c>
    </row>
    <row r="178" spans="1:7" ht="20.25" customHeight="1">
      <c r="A178" s="23"/>
      <c r="B178" s="257"/>
      <c r="C178" s="239" t="s">
        <v>499</v>
      </c>
      <c r="D178" s="152" t="s">
        <v>468</v>
      </c>
      <c r="E178" s="163">
        <v>279.8</v>
      </c>
      <c r="F178" s="163">
        <v>229.5</v>
      </c>
      <c r="G178" s="58">
        <v>0</v>
      </c>
    </row>
    <row r="179" spans="1:7" ht="21.75" customHeight="1">
      <c r="A179" s="23"/>
      <c r="B179" s="258"/>
      <c r="C179" s="240"/>
      <c r="D179" s="152" t="s">
        <v>469</v>
      </c>
      <c r="E179" s="163">
        <v>55404.2</v>
      </c>
      <c r="F179" s="163">
        <v>45436.1</v>
      </c>
      <c r="G179" s="58">
        <v>0</v>
      </c>
    </row>
    <row r="180" spans="1:7" ht="24" customHeight="1">
      <c r="A180" s="23"/>
      <c r="B180" s="52"/>
      <c r="C180" s="241" t="s">
        <v>502</v>
      </c>
      <c r="D180" s="152" t="s">
        <v>500</v>
      </c>
      <c r="E180" s="163">
        <v>0</v>
      </c>
      <c r="F180" s="163">
        <v>0</v>
      </c>
      <c r="G180" s="58">
        <v>0</v>
      </c>
    </row>
    <row r="181" spans="1:7" ht="30.75" customHeight="1">
      <c r="A181" s="23"/>
      <c r="B181" s="52"/>
      <c r="C181" s="240"/>
      <c r="D181" s="152" t="s">
        <v>501</v>
      </c>
      <c r="E181" s="163">
        <v>0</v>
      </c>
      <c r="F181" s="163">
        <v>0</v>
      </c>
      <c r="G181" s="58">
        <v>0</v>
      </c>
    </row>
    <row r="182" spans="1:7" ht="22.5" customHeight="1">
      <c r="A182" s="23"/>
      <c r="B182" s="52"/>
      <c r="C182" s="211" t="s">
        <v>470</v>
      </c>
      <c r="D182" s="152" t="s">
        <v>471</v>
      </c>
      <c r="E182" s="163">
        <v>0</v>
      </c>
      <c r="F182" s="163">
        <v>0</v>
      </c>
      <c r="G182" s="58">
        <v>0</v>
      </c>
    </row>
    <row r="183" spans="1:7" ht="17.25" customHeight="1">
      <c r="A183" s="23"/>
      <c r="B183" s="52"/>
      <c r="C183" s="242"/>
      <c r="D183" s="152" t="s">
        <v>472</v>
      </c>
      <c r="E183" s="163">
        <v>1106.6</v>
      </c>
      <c r="F183" s="163">
        <v>416.8</v>
      </c>
      <c r="G183" s="58">
        <f t="shared" si="3"/>
        <v>37.66491957346829</v>
      </c>
    </row>
    <row r="184" spans="1:7" ht="24" customHeight="1">
      <c r="A184" s="23"/>
      <c r="B184" s="52"/>
      <c r="C184" s="212"/>
      <c r="D184" s="152" t="s">
        <v>473</v>
      </c>
      <c r="E184" s="163">
        <v>33936.9</v>
      </c>
      <c r="F184" s="163">
        <v>12781.9</v>
      </c>
      <c r="G184" s="58">
        <f t="shared" si="3"/>
        <v>37.663722968214536</v>
      </c>
    </row>
    <row r="185" spans="1:7" ht="21" customHeight="1">
      <c r="A185" s="23"/>
      <c r="B185" s="52"/>
      <c r="C185" s="233" t="s">
        <v>202</v>
      </c>
      <c r="D185" s="152" t="s">
        <v>58</v>
      </c>
      <c r="E185" s="191">
        <v>1562.1</v>
      </c>
      <c r="F185" s="163">
        <v>1562.1</v>
      </c>
      <c r="G185" s="58">
        <f t="shared" si="3"/>
        <v>100</v>
      </c>
    </row>
    <row r="186" spans="1:7" ht="21.75" customHeight="1">
      <c r="A186" s="23"/>
      <c r="B186" s="52"/>
      <c r="C186" s="234"/>
      <c r="D186" s="152" t="s">
        <v>59</v>
      </c>
      <c r="E186" s="164">
        <v>2152.8</v>
      </c>
      <c r="F186" s="164">
        <v>2152.8</v>
      </c>
      <c r="G186" s="58">
        <f t="shared" si="3"/>
        <v>100</v>
      </c>
    </row>
    <row r="187" spans="1:7" ht="21.75" customHeight="1">
      <c r="A187" s="23"/>
      <c r="B187" s="52"/>
      <c r="C187" s="243" t="s">
        <v>503</v>
      </c>
      <c r="D187" s="152" t="s">
        <v>504</v>
      </c>
      <c r="E187" s="164">
        <v>5.8</v>
      </c>
      <c r="F187" s="164">
        <v>0</v>
      </c>
      <c r="G187" s="58">
        <f t="shared" si="3"/>
        <v>0</v>
      </c>
    </row>
    <row r="188" spans="1:7" ht="21.75" customHeight="1">
      <c r="A188" s="23"/>
      <c r="B188" s="52"/>
      <c r="C188" s="244"/>
      <c r="D188" s="152" t="s">
        <v>505</v>
      </c>
      <c r="E188" s="164">
        <v>66.2</v>
      </c>
      <c r="F188" s="164">
        <v>0</v>
      </c>
      <c r="G188" s="58">
        <f t="shared" si="3"/>
        <v>0</v>
      </c>
    </row>
    <row r="189" spans="1:7" ht="21.75" customHeight="1">
      <c r="A189" s="23"/>
      <c r="B189" s="52"/>
      <c r="C189" s="211" t="s">
        <v>508</v>
      </c>
      <c r="D189" s="152" t="s">
        <v>506</v>
      </c>
      <c r="E189" s="164">
        <v>343.5</v>
      </c>
      <c r="F189" s="164">
        <v>73.1</v>
      </c>
      <c r="G189" s="58">
        <f t="shared" si="3"/>
        <v>21.28093158660844</v>
      </c>
    </row>
    <row r="190" spans="1:7" ht="21.75" customHeight="1">
      <c r="A190" s="23"/>
      <c r="B190" s="52"/>
      <c r="C190" s="212"/>
      <c r="D190" s="152" t="s">
        <v>507</v>
      </c>
      <c r="E190" s="164">
        <v>3951.5</v>
      </c>
      <c r="F190" s="164">
        <v>840.9</v>
      </c>
      <c r="G190" s="58">
        <f t="shared" si="3"/>
        <v>21.280526382386437</v>
      </c>
    </row>
    <row r="191" spans="1:7" ht="21" customHeight="1">
      <c r="A191" s="23"/>
      <c r="B191" s="52"/>
      <c r="C191" s="235" t="s">
        <v>421</v>
      </c>
      <c r="D191" s="152" t="s">
        <v>417</v>
      </c>
      <c r="E191" s="164">
        <v>124.6</v>
      </c>
      <c r="F191" s="164">
        <v>71.8</v>
      </c>
      <c r="G191" s="58">
        <f t="shared" si="3"/>
        <v>57.62439807383628</v>
      </c>
    </row>
    <row r="192" spans="1:7" ht="20.25" customHeight="1">
      <c r="A192" s="23"/>
      <c r="B192" s="52"/>
      <c r="C192" s="236"/>
      <c r="D192" s="152" t="s">
        <v>418</v>
      </c>
      <c r="E192" s="164">
        <v>12337.6</v>
      </c>
      <c r="F192" s="164">
        <v>7107.7</v>
      </c>
      <c r="G192" s="58">
        <f t="shared" si="3"/>
        <v>57.61007002982752</v>
      </c>
    </row>
    <row r="193" spans="1:7" ht="13.5" customHeight="1">
      <c r="A193" s="23"/>
      <c r="B193" s="52"/>
      <c r="C193" s="38" t="s">
        <v>47</v>
      </c>
      <c r="D193" s="178" t="s">
        <v>60</v>
      </c>
      <c r="E193" s="160">
        <f>E194</f>
        <v>133863.2</v>
      </c>
      <c r="F193" s="160">
        <f>F194</f>
        <v>77741.9</v>
      </c>
      <c r="G193" s="83">
        <f t="shared" si="3"/>
        <v>58.07563243669656</v>
      </c>
    </row>
    <row r="194" spans="1:7" ht="15.75" customHeight="1">
      <c r="A194" s="23"/>
      <c r="B194" s="52"/>
      <c r="C194" s="133" t="s">
        <v>48</v>
      </c>
      <c r="D194" s="50" t="s">
        <v>61</v>
      </c>
      <c r="E194" s="160">
        <f>SUM(E195:E204)</f>
        <v>133863.2</v>
      </c>
      <c r="F194" s="160">
        <f>SUM(F195:F204)</f>
        <v>77741.9</v>
      </c>
      <c r="G194" s="83">
        <f t="shared" si="3"/>
        <v>58.07563243669656</v>
      </c>
    </row>
    <row r="195" spans="1:9" ht="25.5" customHeight="1">
      <c r="A195" s="23"/>
      <c r="B195" s="52"/>
      <c r="C195" s="120" t="s">
        <v>423</v>
      </c>
      <c r="D195" s="49" t="s">
        <v>422</v>
      </c>
      <c r="E195" s="163">
        <v>368.4</v>
      </c>
      <c r="F195" s="191">
        <v>368.4</v>
      </c>
      <c r="G195" s="58">
        <f t="shared" si="3"/>
        <v>100</v>
      </c>
      <c r="I195" s="207"/>
    </row>
    <row r="196" spans="1:7" ht="66.75" customHeight="1">
      <c r="A196" s="23"/>
      <c r="B196" s="53"/>
      <c r="C196" s="122" t="s">
        <v>424</v>
      </c>
      <c r="D196" s="49" t="s">
        <v>62</v>
      </c>
      <c r="E196" s="163">
        <v>16295.2</v>
      </c>
      <c r="F196" s="164">
        <v>12335.5</v>
      </c>
      <c r="G196" s="58">
        <f t="shared" si="3"/>
        <v>75.70020619568952</v>
      </c>
    </row>
    <row r="197" spans="1:7" ht="26.25" customHeight="1">
      <c r="A197" s="23"/>
      <c r="B197" s="53"/>
      <c r="C197" s="120" t="s">
        <v>298</v>
      </c>
      <c r="D197" s="49" t="s">
        <v>63</v>
      </c>
      <c r="E197" s="163">
        <v>3400</v>
      </c>
      <c r="F197" s="164">
        <v>0</v>
      </c>
      <c r="G197" s="58">
        <f t="shared" si="3"/>
        <v>0</v>
      </c>
    </row>
    <row r="198" spans="1:7" ht="57" customHeight="1">
      <c r="A198" s="23"/>
      <c r="B198" s="53"/>
      <c r="C198" s="122" t="s">
        <v>338</v>
      </c>
      <c r="D198" s="49" t="s">
        <v>64</v>
      </c>
      <c r="E198" s="163">
        <v>18297.3</v>
      </c>
      <c r="F198" s="183">
        <v>13775.4</v>
      </c>
      <c r="G198" s="58">
        <f t="shared" si="3"/>
        <v>75.28651768293683</v>
      </c>
    </row>
    <row r="199" spans="1:7" s="4" customFormat="1" ht="36" customHeight="1">
      <c r="A199" s="187"/>
      <c r="B199" s="188"/>
      <c r="C199" s="185" t="s">
        <v>474</v>
      </c>
      <c r="D199" s="49" t="s">
        <v>475</v>
      </c>
      <c r="E199" s="189">
        <v>105.9</v>
      </c>
      <c r="F199" s="186">
        <v>28.3</v>
      </c>
      <c r="G199" s="190">
        <v>0</v>
      </c>
    </row>
    <row r="200" spans="1:7" ht="36.75" customHeight="1">
      <c r="A200" s="23"/>
      <c r="B200" s="53"/>
      <c r="C200" s="122" t="s">
        <v>339</v>
      </c>
      <c r="D200" s="49" t="s">
        <v>65</v>
      </c>
      <c r="E200" s="163">
        <v>28653.8</v>
      </c>
      <c r="F200" s="164">
        <v>21490.3</v>
      </c>
      <c r="G200" s="58">
        <f t="shared" si="3"/>
        <v>74.99982550307463</v>
      </c>
    </row>
    <row r="201" spans="1:7" ht="78" customHeight="1">
      <c r="A201" s="23"/>
      <c r="B201" s="53"/>
      <c r="C201" s="122" t="s">
        <v>511</v>
      </c>
      <c r="D201" s="49" t="s">
        <v>509</v>
      </c>
      <c r="E201" s="163">
        <v>12730.6</v>
      </c>
      <c r="F201" s="164">
        <v>4852.7</v>
      </c>
      <c r="G201" s="58">
        <f t="shared" si="3"/>
        <v>38.118391906115974</v>
      </c>
    </row>
    <row r="202" spans="1:7" ht="30" customHeight="1">
      <c r="A202" s="23"/>
      <c r="B202" s="53"/>
      <c r="C202" s="122" t="s">
        <v>512</v>
      </c>
      <c r="D202" s="49" t="s">
        <v>510</v>
      </c>
      <c r="E202" s="163">
        <v>4970</v>
      </c>
      <c r="F202" s="164">
        <v>4970</v>
      </c>
      <c r="G202" s="58">
        <f t="shared" si="3"/>
        <v>100</v>
      </c>
    </row>
    <row r="203" spans="1:7" ht="64.5" customHeight="1">
      <c r="A203" s="23"/>
      <c r="B203" s="53"/>
      <c r="C203" s="122" t="s">
        <v>299</v>
      </c>
      <c r="D203" s="49" t="s">
        <v>66</v>
      </c>
      <c r="E203" s="163">
        <v>40000</v>
      </c>
      <c r="F203" s="164">
        <v>11859</v>
      </c>
      <c r="G203" s="58">
        <f t="shared" si="3"/>
        <v>29.647499999999997</v>
      </c>
    </row>
    <row r="204" spans="1:7" ht="64.5" customHeight="1">
      <c r="A204" s="23"/>
      <c r="B204" s="53"/>
      <c r="C204" s="122" t="s">
        <v>543</v>
      </c>
      <c r="D204" s="49" t="s">
        <v>544</v>
      </c>
      <c r="E204" s="163">
        <v>9042</v>
      </c>
      <c r="F204" s="164">
        <v>8062.3</v>
      </c>
      <c r="G204" s="58">
        <f t="shared" si="3"/>
        <v>89.16500774165009</v>
      </c>
    </row>
    <row r="205" spans="1:7" ht="27.75" customHeight="1">
      <c r="A205" s="23"/>
      <c r="B205" s="52" t="s">
        <v>119</v>
      </c>
      <c r="C205" s="172" t="s">
        <v>149</v>
      </c>
      <c r="D205" s="171" t="s">
        <v>67</v>
      </c>
      <c r="E205" s="161">
        <f>E206+E207+SUM(E250:E264)</f>
        <v>1339964.0999999999</v>
      </c>
      <c r="F205" s="161">
        <f>F206+F207+SUM(F250:F264)</f>
        <v>1028550.7000000003</v>
      </c>
      <c r="G205" s="104">
        <f t="shared" si="3"/>
        <v>76.7595713944874</v>
      </c>
    </row>
    <row r="206" spans="1:7" ht="38.25" customHeight="1">
      <c r="A206" s="23"/>
      <c r="B206" s="52"/>
      <c r="C206" s="112" t="s">
        <v>152</v>
      </c>
      <c r="D206" s="113" t="s">
        <v>68</v>
      </c>
      <c r="E206" s="164">
        <v>42909.7</v>
      </c>
      <c r="F206" s="164">
        <v>35736.3</v>
      </c>
      <c r="G206" s="58">
        <f t="shared" si="3"/>
        <v>83.28256781100778</v>
      </c>
    </row>
    <row r="207" spans="1:7" ht="27.75" customHeight="1">
      <c r="A207" s="23"/>
      <c r="B207" s="52"/>
      <c r="C207" s="114" t="s">
        <v>150</v>
      </c>
      <c r="D207" s="115" t="s">
        <v>425</v>
      </c>
      <c r="E207" s="160">
        <f>SUM(E208:E249)</f>
        <v>1093551.2999999998</v>
      </c>
      <c r="F207" s="160">
        <f>SUM(F208:F249)</f>
        <v>840722.0000000002</v>
      </c>
      <c r="G207" s="83">
        <f t="shared" si="3"/>
        <v>76.87997810436514</v>
      </c>
    </row>
    <row r="208" spans="1:7" ht="63.75" customHeight="1">
      <c r="A208" s="23"/>
      <c r="B208" s="52"/>
      <c r="C208" s="116" t="s">
        <v>426</v>
      </c>
      <c r="D208" s="117" t="s">
        <v>69</v>
      </c>
      <c r="E208" s="165">
        <v>3.5</v>
      </c>
      <c r="F208" s="165">
        <v>2</v>
      </c>
      <c r="G208" s="58">
        <f t="shared" si="3"/>
        <v>57.14285714285714</v>
      </c>
    </row>
    <row r="209" spans="1:7" ht="51" customHeight="1">
      <c r="A209" s="23"/>
      <c r="B209" s="52"/>
      <c r="C209" s="116" t="s">
        <v>427</v>
      </c>
      <c r="D209" s="117" t="s">
        <v>70</v>
      </c>
      <c r="E209" s="162">
        <v>8298.1</v>
      </c>
      <c r="F209" s="183">
        <v>6398.1</v>
      </c>
      <c r="G209" s="58">
        <f t="shared" si="3"/>
        <v>77.10319229703185</v>
      </c>
    </row>
    <row r="210" spans="1:7" ht="50.25" customHeight="1">
      <c r="A210" s="23"/>
      <c r="B210" s="52"/>
      <c r="C210" s="118" t="s">
        <v>115</v>
      </c>
      <c r="D210" s="117" t="s">
        <v>71</v>
      </c>
      <c r="E210" s="164">
        <v>40790.7</v>
      </c>
      <c r="F210" s="164">
        <v>34363.5</v>
      </c>
      <c r="G210" s="58">
        <f t="shared" si="3"/>
        <v>84.24346726091979</v>
      </c>
    </row>
    <row r="211" spans="1:7" ht="63.75" customHeight="1">
      <c r="A211" s="23"/>
      <c r="B211" s="52"/>
      <c r="C211" s="119" t="s">
        <v>300</v>
      </c>
      <c r="D211" s="117" t="s">
        <v>72</v>
      </c>
      <c r="E211" s="164">
        <v>93.8</v>
      </c>
      <c r="F211" s="164">
        <v>0</v>
      </c>
      <c r="G211" s="58">
        <f t="shared" si="3"/>
        <v>0</v>
      </c>
    </row>
    <row r="212" spans="1:7" ht="28.5" customHeight="1">
      <c r="A212" s="23"/>
      <c r="B212" s="52"/>
      <c r="C212" s="120" t="s">
        <v>153</v>
      </c>
      <c r="D212" s="117" t="s">
        <v>73</v>
      </c>
      <c r="E212" s="164">
        <v>563.1</v>
      </c>
      <c r="F212" s="164">
        <v>358.6</v>
      </c>
      <c r="G212" s="58">
        <f t="shared" si="3"/>
        <v>63.68318238323566</v>
      </c>
    </row>
    <row r="213" spans="1:7" ht="38.25" customHeight="1">
      <c r="A213" s="23"/>
      <c r="B213" s="52"/>
      <c r="C213" s="120" t="s">
        <v>340</v>
      </c>
      <c r="D213" s="117" t="s">
        <v>74</v>
      </c>
      <c r="E213" s="164">
        <v>119.1</v>
      </c>
      <c r="F213" s="164">
        <v>58.2</v>
      </c>
      <c r="G213" s="58">
        <f t="shared" si="3"/>
        <v>48.86649874055416</v>
      </c>
    </row>
    <row r="214" spans="1:7" ht="28.5" customHeight="1">
      <c r="A214" s="23"/>
      <c r="B214" s="52"/>
      <c r="C214" s="120" t="s">
        <v>341</v>
      </c>
      <c r="D214" s="117" t="s">
        <v>75</v>
      </c>
      <c r="E214" s="164">
        <v>1623.8</v>
      </c>
      <c r="F214" s="164">
        <v>945.2</v>
      </c>
      <c r="G214" s="58">
        <f t="shared" si="3"/>
        <v>58.20913905653406</v>
      </c>
    </row>
    <row r="215" spans="1:7" ht="38.25" customHeight="1">
      <c r="A215" s="23"/>
      <c r="B215" s="52"/>
      <c r="C215" s="120" t="s">
        <v>342</v>
      </c>
      <c r="D215" s="117" t="s">
        <v>76</v>
      </c>
      <c r="E215" s="164">
        <v>99.5</v>
      </c>
      <c r="F215" s="164">
        <v>3.4</v>
      </c>
      <c r="G215" s="58">
        <f t="shared" si="3"/>
        <v>3.4170854271356785</v>
      </c>
    </row>
    <row r="216" spans="1:7" ht="38.25" customHeight="1">
      <c r="A216" s="23"/>
      <c r="B216" s="52"/>
      <c r="C216" s="120" t="s">
        <v>536</v>
      </c>
      <c r="D216" s="117" t="s">
        <v>537</v>
      </c>
      <c r="E216" s="164">
        <v>13915.3</v>
      </c>
      <c r="F216" s="164">
        <v>13909.9</v>
      </c>
      <c r="G216" s="58">
        <f t="shared" si="3"/>
        <v>99.96119379388155</v>
      </c>
    </row>
    <row r="217" spans="1:7" ht="38.25" customHeight="1">
      <c r="A217" s="23"/>
      <c r="B217" s="52"/>
      <c r="C217" s="120" t="s">
        <v>539</v>
      </c>
      <c r="D217" s="117" t="s">
        <v>538</v>
      </c>
      <c r="E217" s="164">
        <v>153</v>
      </c>
      <c r="F217" s="164">
        <v>153</v>
      </c>
      <c r="G217" s="58">
        <f t="shared" si="3"/>
        <v>100</v>
      </c>
    </row>
    <row r="218" spans="1:7" ht="38.25" customHeight="1">
      <c r="A218" s="23"/>
      <c r="B218" s="52"/>
      <c r="C218" s="120" t="s">
        <v>515</v>
      </c>
      <c r="D218" s="117" t="s">
        <v>513</v>
      </c>
      <c r="E218" s="164">
        <v>417.2</v>
      </c>
      <c r="F218" s="164">
        <v>222</v>
      </c>
      <c r="G218" s="58">
        <f t="shared" si="3"/>
        <v>53.211888782358585</v>
      </c>
    </row>
    <row r="219" spans="1:7" ht="82.5" customHeight="1">
      <c r="A219" s="23"/>
      <c r="B219" s="52"/>
      <c r="C219" s="120" t="s">
        <v>516</v>
      </c>
      <c r="D219" s="117" t="s">
        <v>514</v>
      </c>
      <c r="E219" s="164">
        <v>284.6</v>
      </c>
      <c r="F219" s="164">
        <v>189.4</v>
      </c>
      <c r="G219" s="58">
        <f t="shared" si="3"/>
        <v>66.54954321855236</v>
      </c>
    </row>
    <row r="220" spans="1:7" ht="51.75" customHeight="1">
      <c r="A220" s="23"/>
      <c r="B220" s="52"/>
      <c r="C220" s="107" t="s">
        <v>256</v>
      </c>
      <c r="D220" s="117" t="s">
        <v>77</v>
      </c>
      <c r="E220" s="164">
        <v>313994.1</v>
      </c>
      <c r="F220" s="164">
        <v>242433.9</v>
      </c>
      <c r="G220" s="58">
        <f t="shared" si="3"/>
        <v>77.20969916313715</v>
      </c>
    </row>
    <row r="221" spans="1:7" ht="51" customHeight="1">
      <c r="A221" s="23"/>
      <c r="B221" s="52"/>
      <c r="C221" s="107" t="s">
        <v>428</v>
      </c>
      <c r="D221" s="117" t="s">
        <v>78</v>
      </c>
      <c r="E221" s="164">
        <v>49.3</v>
      </c>
      <c r="F221" s="164">
        <v>47.9</v>
      </c>
      <c r="G221" s="58">
        <f t="shared" si="3"/>
        <v>97.16024340770791</v>
      </c>
    </row>
    <row r="222" spans="1:7" ht="51.75" customHeight="1">
      <c r="A222" s="23"/>
      <c r="B222" s="52"/>
      <c r="C222" s="121" t="s">
        <v>429</v>
      </c>
      <c r="D222" s="117" t="s">
        <v>79</v>
      </c>
      <c r="E222" s="164">
        <v>6820.8</v>
      </c>
      <c r="F222" s="164">
        <v>5109</v>
      </c>
      <c r="G222" s="58">
        <f t="shared" si="3"/>
        <v>74.90323715693174</v>
      </c>
    </row>
    <row r="223" spans="1:7" ht="58.5" customHeight="1" hidden="1">
      <c r="A223" s="23"/>
      <c r="B223" s="52"/>
      <c r="C223" s="122" t="s">
        <v>262</v>
      </c>
      <c r="D223" s="117" t="s">
        <v>302</v>
      </c>
      <c r="E223" s="164"/>
      <c r="F223" s="164"/>
      <c r="G223" s="58" t="e">
        <f t="shared" si="3"/>
        <v>#DIV/0!</v>
      </c>
    </row>
    <row r="224" spans="1:7" ht="38.25" customHeight="1" hidden="1">
      <c r="A224" s="23"/>
      <c r="B224" s="52"/>
      <c r="C224" s="107" t="s">
        <v>253</v>
      </c>
      <c r="D224" s="117" t="s">
        <v>303</v>
      </c>
      <c r="E224" s="162"/>
      <c r="F224" s="162"/>
      <c r="G224" s="58" t="e">
        <f t="shared" si="3"/>
        <v>#DIV/0!</v>
      </c>
    </row>
    <row r="225" spans="1:7" ht="63.75" customHeight="1">
      <c r="A225" s="23"/>
      <c r="B225" s="52"/>
      <c r="C225" s="107" t="s">
        <v>430</v>
      </c>
      <c r="D225" s="117" t="s">
        <v>80</v>
      </c>
      <c r="E225" s="162">
        <v>26474.2</v>
      </c>
      <c r="F225" s="162">
        <v>23618.3</v>
      </c>
      <c r="G225" s="58">
        <f t="shared" si="3"/>
        <v>89.21251633665985</v>
      </c>
    </row>
    <row r="226" spans="1:7" ht="51" customHeight="1">
      <c r="A226" s="23"/>
      <c r="B226" s="52"/>
      <c r="C226" s="123" t="s">
        <v>431</v>
      </c>
      <c r="D226" s="117" t="s">
        <v>81</v>
      </c>
      <c r="E226" s="162">
        <v>507.4</v>
      </c>
      <c r="F226" s="162">
        <v>279.8</v>
      </c>
      <c r="G226" s="58">
        <f t="shared" si="3"/>
        <v>55.14387071344108</v>
      </c>
    </row>
    <row r="227" spans="1:7" ht="51" customHeight="1">
      <c r="A227" s="23"/>
      <c r="B227" s="52"/>
      <c r="C227" s="123" t="s">
        <v>462</v>
      </c>
      <c r="D227" s="117" t="s">
        <v>461</v>
      </c>
      <c r="E227" s="162">
        <v>15741.2</v>
      </c>
      <c r="F227" s="162">
        <v>11184.9</v>
      </c>
      <c r="G227" s="58">
        <f t="shared" si="3"/>
        <v>71.05493863237872</v>
      </c>
    </row>
    <row r="228" spans="1:7" ht="64.5" customHeight="1">
      <c r="A228" s="23"/>
      <c r="B228" s="52"/>
      <c r="C228" s="123" t="s">
        <v>432</v>
      </c>
      <c r="D228" s="117" t="s">
        <v>82</v>
      </c>
      <c r="E228" s="164">
        <v>2880.1</v>
      </c>
      <c r="F228" s="164">
        <v>1961.4</v>
      </c>
      <c r="G228" s="58">
        <f t="shared" si="3"/>
        <v>68.10180202076317</v>
      </c>
    </row>
    <row r="229" spans="1:7" ht="64.5" customHeight="1">
      <c r="A229" s="23"/>
      <c r="B229" s="52"/>
      <c r="C229" s="122" t="s">
        <v>433</v>
      </c>
      <c r="D229" s="117" t="s">
        <v>83</v>
      </c>
      <c r="E229" s="164">
        <v>103.6</v>
      </c>
      <c r="F229" s="162">
        <v>75.1</v>
      </c>
      <c r="G229" s="58">
        <f t="shared" si="3"/>
        <v>72.49034749034749</v>
      </c>
    </row>
    <row r="230" spans="1:7" ht="38.25" customHeight="1">
      <c r="A230" s="23"/>
      <c r="B230" s="52"/>
      <c r="C230" s="120" t="s">
        <v>195</v>
      </c>
      <c r="D230" s="117" t="s">
        <v>84</v>
      </c>
      <c r="E230" s="164">
        <v>564.9</v>
      </c>
      <c r="F230" s="164">
        <v>394.7</v>
      </c>
      <c r="G230" s="58">
        <f t="shared" si="3"/>
        <v>69.87077358824571</v>
      </c>
    </row>
    <row r="231" spans="1:7" ht="37.5" customHeight="1">
      <c r="A231" s="23"/>
      <c r="B231" s="52"/>
      <c r="C231" s="120" t="s">
        <v>196</v>
      </c>
      <c r="D231" s="117" t="s">
        <v>85</v>
      </c>
      <c r="E231" s="164">
        <v>1298.5</v>
      </c>
      <c r="F231" s="164">
        <v>931.9</v>
      </c>
      <c r="G231" s="58">
        <f t="shared" si="3"/>
        <v>71.76742395071236</v>
      </c>
    </row>
    <row r="232" spans="1:7" ht="64.5" customHeight="1">
      <c r="A232" s="23"/>
      <c r="B232" s="52"/>
      <c r="C232" s="122" t="s">
        <v>304</v>
      </c>
      <c r="D232" s="117" t="s">
        <v>86</v>
      </c>
      <c r="E232" s="164">
        <v>89132.1</v>
      </c>
      <c r="F232" s="164">
        <v>78258.3</v>
      </c>
      <c r="G232" s="58">
        <f t="shared" si="3"/>
        <v>87.80035475434775</v>
      </c>
    </row>
    <row r="233" spans="1:7" ht="76.5" customHeight="1">
      <c r="A233" s="23"/>
      <c r="B233" s="52"/>
      <c r="C233" s="122" t="s">
        <v>434</v>
      </c>
      <c r="D233" s="117" t="s">
        <v>87</v>
      </c>
      <c r="E233" s="164">
        <v>310</v>
      </c>
      <c r="F233" s="164">
        <v>254</v>
      </c>
      <c r="G233" s="58">
        <f t="shared" si="3"/>
        <v>81.93548387096774</v>
      </c>
    </row>
    <row r="234" spans="1:7" ht="64.5" customHeight="1">
      <c r="A234" s="23"/>
      <c r="B234" s="52"/>
      <c r="C234" s="122" t="s">
        <v>305</v>
      </c>
      <c r="D234" s="117" t="s">
        <v>88</v>
      </c>
      <c r="E234" s="164">
        <v>79.2</v>
      </c>
      <c r="F234" s="164">
        <v>54.9</v>
      </c>
      <c r="G234" s="58">
        <f t="shared" si="3"/>
        <v>69.31818181818181</v>
      </c>
    </row>
    <row r="235" spans="1:8" ht="152.25" customHeight="1">
      <c r="A235" s="23"/>
      <c r="B235" s="52"/>
      <c r="C235" s="122" t="s">
        <v>435</v>
      </c>
      <c r="D235" s="117" t="s">
        <v>89</v>
      </c>
      <c r="E235" s="164">
        <v>49565.3</v>
      </c>
      <c r="F235" s="164">
        <v>38530.6</v>
      </c>
      <c r="G235" s="58">
        <f t="shared" si="3"/>
        <v>77.73704587685334</v>
      </c>
      <c r="H235" s="23" t="s">
        <v>0</v>
      </c>
    </row>
    <row r="236" spans="1:7" ht="51" customHeight="1">
      <c r="A236" s="23"/>
      <c r="B236" s="52"/>
      <c r="C236" s="122" t="s">
        <v>291</v>
      </c>
      <c r="D236" s="117" t="s">
        <v>90</v>
      </c>
      <c r="E236" s="162">
        <v>876.1</v>
      </c>
      <c r="F236" s="162">
        <v>657</v>
      </c>
      <c r="G236" s="58">
        <f t="shared" si="3"/>
        <v>74.99143933340943</v>
      </c>
    </row>
    <row r="237" spans="1:7" ht="38.25" customHeight="1">
      <c r="A237" s="23"/>
      <c r="B237" s="52"/>
      <c r="C237" s="120" t="s">
        <v>436</v>
      </c>
      <c r="D237" s="117" t="s">
        <v>91</v>
      </c>
      <c r="E237" s="162">
        <v>1126.1</v>
      </c>
      <c r="F237" s="162">
        <v>847.7</v>
      </c>
      <c r="G237" s="58">
        <f t="shared" si="3"/>
        <v>75.27750643814937</v>
      </c>
    </row>
    <row r="238" spans="1:7" ht="63" customHeight="1">
      <c r="A238" s="23"/>
      <c r="B238" s="52"/>
      <c r="C238" s="120" t="s">
        <v>437</v>
      </c>
      <c r="D238" s="117" t="s">
        <v>92</v>
      </c>
      <c r="E238" s="162">
        <v>73.9</v>
      </c>
      <c r="F238" s="162">
        <v>25.8</v>
      </c>
      <c r="G238" s="58">
        <f t="shared" si="3"/>
        <v>34.912043301759134</v>
      </c>
    </row>
    <row r="239" spans="1:7" ht="52.5" customHeight="1">
      <c r="A239" s="23"/>
      <c r="B239" s="52"/>
      <c r="C239" s="120" t="s">
        <v>277</v>
      </c>
      <c r="D239" s="117" t="s">
        <v>93</v>
      </c>
      <c r="E239" s="162">
        <v>1610.9</v>
      </c>
      <c r="F239" s="162">
        <v>369.5</v>
      </c>
      <c r="G239" s="58">
        <f t="shared" si="3"/>
        <v>22.937488360543796</v>
      </c>
    </row>
    <row r="240" spans="1:7" ht="41.25" customHeight="1">
      <c r="A240" s="23"/>
      <c r="B240" s="52"/>
      <c r="C240" s="120" t="s">
        <v>33</v>
      </c>
      <c r="D240" s="117" t="s">
        <v>94</v>
      </c>
      <c r="E240" s="162">
        <v>11329.2</v>
      </c>
      <c r="F240" s="162">
        <v>7490.3</v>
      </c>
      <c r="G240" s="58">
        <f t="shared" si="3"/>
        <v>66.11499488048582</v>
      </c>
    </row>
    <row r="241" spans="1:7" ht="65.25" customHeight="1">
      <c r="A241" s="23"/>
      <c r="B241" s="52"/>
      <c r="C241" s="122" t="s">
        <v>306</v>
      </c>
      <c r="D241" s="117" t="s">
        <v>95</v>
      </c>
      <c r="E241" s="162">
        <v>2272</v>
      </c>
      <c r="F241" s="162">
        <v>0</v>
      </c>
      <c r="G241" s="58">
        <f t="shared" si="3"/>
        <v>0</v>
      </c>
    </row>
    <row r="242" spans="1:7" ht="39.75" customHeight="1">
      <c r="A242" s="23"/>
      <c r="B242" s="52"/>
      <c r="C242" s="122" t="s">
        <v>254</v>
      </c>
      <c r="D242" s="117" t="s">
        <v>96</v>
      </c>
      <c r="E242" s="162">
        <v>5574</v>
      </c>
      <c r="F242" s="162">
        <v>5574</v>
      </c>
      <c r="G242" s="58">
        <f t="shared" si="3"/>
        <v>100</v>
      </c>
    </row>
    <row r="243" spans="1:7" ht="39.75" customHeight="1">
      <c r="A243" s="23"/>
      <c r="B243" s="52"/>
      <c r="C243" s="122" t="s">
        <v>307</v>
      </c>
      <c r="D243" s="117" t="s">
        <v>97</v>
      </c>
      <c r="E243" s="162">
        <v>2000.4</v>
      </c>
      <c r="F243" s="162">
        <v>2000.4</v>
      </c>
      <c r="G243" s="58">
        <f t="shared" si="3"/>
        <v>100</v>
      </c>
    </row>
    <row r="244" spans="1:7" ht="50.25" customHeight="1">
      <c r="A244" s="23"/>
      <c r="B244" s="52"/>
      <c r="C244" s="122" t="s">
        <v>438</v>
      </c>
      <c r="D244" s="117" t="s">
        <v>98</v>
      </c>
      <c r="E244" s="162">
        <v>586.2</v>
      </c>
      <c r="F244" s="162">
        <v>0</v>
      </c>
      <c r="G244" s="58">
        <f t="shared" si="3"/>
        <v>0</v>
      </c>
    </row>
    <row r="245" spans="1:7" ht="102" customHeight="1">
      <c r="A245" s="23"/>
      <c r="B245" s="52"/>
      <c r="C245" s="122" t="s">
        <v>541</v>
      </c>
      <c r="D245" s="117" t="s">
        <v>540</v>
      </c>
      <c r="E245" s="162">
        <v>48.6</v>
      </c>
      <c r="F245" s="162">
        <v>0</v>
      </c>
      <c r="G245" s="58">
        <f t="shared" si="3"/>
        <v>0</v>
      </c>
    </row>
    <row r="246" spans="1:7" ht="39.75" customHeight="1">
      <c r="A246" s="23"/>
      <c r="B246" s="52"/>
      <c r="C246" s="107" t="s">
        <v>439</v>
      </c>
      <c r="D246" s="117" t="s">
        <v>518</v>
      </c>
      <c r="E246" s="162">
        <v>312916.6</v>
      </c>
      <c r="F246" s="162">
        <v>235302.2</v>
      </c>
      <c r="G246" s="58">
        <f t="shared" si="3"/>
        <v>75.19645809778069</v>
      </c>
    </row>
    <row r="247" spans="1:7" ht="51.75" customHeight="1">
      <c r="A247" s="23"/>
      <c r="B247" s="52"/>
      <c r="C247" s="107" t="s">
        <v>255</v>
      </c>
      <c r="D247" s="117" t="s">
        <v>99</v>
      </c>
      <c r="E247" s="162">
        <v>49.9</v>
      </c>
      <c r="F247" s="162">
        <v>48.5</v>
      </c>
      <c r="G247" s="58">
        <f t="shared" si="3"/>
        <v>97.19438877755512</v>
      </c>
    </row>
    <row r="248" spans="1:7" ht="36.75" customHeight="1">
      <c r="A248" s="23"/>
      <c r="B248" s="52"/>
      <c r="C248" s="180" t="s">
        <v>463</v>
      </c>
      <c r="D248" s="117" t="s">
        <v>517</v>
      </c>
      <c r="E248" s="162">
        <v>181023.6</v>
      </c>
      <c r="F248" s="162">
        <v>128625.8</v>
      </c>
      <c r="G248" s="58">
        <f t="shared" si="3"/>
        <v>71.05471330809905</v>
      </c>
    </row>
    <row r="249" spans="1:7" ht="90.75" customHeight="1">
      <c r="A249" s="23"/>
      <c r="B249" s="52"/>
      <c r="C249" s="180" t="s">
        <v>563</v>
      </c>
      <c r="D249" s="117" t="s">
        <v>562</v>
      </c>
      <c r="E249" s="162">
        <v>181.4</v>
      </c>
      <c r="F249" s="162">
        <v>42.8</v>
      </c>
      <c r="G249" s="58">
        <f t="shared" si="3"/>
        <v>23.594266813671442</v>
      </c>
    </row>
    <row r="250" spans="1:7" ht="19.5" customHeight="1">
      <c r="A250" s="23"/>
      <c r="B250" s="52"/>
      <c r="C250" s="237" t="s">
        <v>2</v>
      </c>
      <c r="D250" s="117" t="s">
        <v>100</v>
      </c>
      <c r="E250" s="164">
        <v>1217.4</v>
      </c>
      <c r="F250" s="164">
        <v>1217.4</v>
      </c>
      <c r="G250" s="58">
        <f t="shared" si="3"/>
        <v>100</v>
      </c>
    </row>
    <row r="251" spans="1:7" ht="17.25" customHeight="1">
      <c r="A251" s="23"/>
      <c r="B251" s="52"/>
      <c r="C251" s="238"/>
      <c r="D251" s="117" t="s">
        <v>101</v>
      </c>
      <c r="E251" s="164">
        <v>4016</v>
      </c>
      <c r="F251" s="164">
        <v>2659.8</v>
      </c>
      <c r="G251" s="58">
        <f t="shared" si="3"/>
        <v>66.2300796812749</v>
      </c>
    </row>
    <row r="252" spans="1:7" ht="18.75" customHeight="1">
      <c r="A252" s="23"/>
      <c r="B252" s="52"/>
      <c r="C252" s="217"/>
      <c r="D252" s="117" t="s">
        <v>102</v>
      </c>
      <c r="E252" s="164">
        <v>14000</v>
      </c>
      <c r="F252" s="164">
        <v>14000</v>
      </c>
      <c r="G252" s="58">
        <f t="shared" si="3"/>
        <v>100</v>
      </c>
    </row>
    <row r="253" spans="1:7" ht="17.25" customHeight="1">
      <c r="A253" s="23"/>
      <c r="B253" s="52"/>
      <c r="C253" s="213" t="s">
        <v>263</v>
      </c>
      <c r="D253" s="117" t="s">
        <v>103</v>
      </c>
      <c r="E253" s="164">
        <v>3514.6</v>
      </c>
      <c r="F253" s="164">
        <v>2518.3</v>
      </c>
      <c r="G253" s="58">
        <f t="shared" si="3"/>
        <v>71.65253513913392</v>
      </c>
    </row>
    <row r="254" spans="1:7" ht="16.5" customHeight="1">
      <c r="A254" s="23"/>
      <c r="B254" s="52"/>
      <c r="C254" s="214"/>
      <c r="D254" s="117" t="s">
        <v>460</v>
      </c>
      <c r="E254" s="164">
        <v>240</v>
      </c>
      <c r="F254" s="164">
        <v>90</v>
      </c>
      <c r="G254" s="58">
        <f t="shared" si="3"/>
        <v>37.5</v>
      </c>
    </row>
    <row r="255" spans="1:7" ht="15.75" customHeight="1">
      <c r="A255" s="23"/>
      <c r="B255" s="52"/>
      <c r="C255" s="215"/>
      <c r="D255" s="117" t="s">
        <v>104</v>
      </c>
      <c r="E255" s="164">
        <v>40418.1</v>
      </c>
      <c r="F255" s="164">
        <v>28960.2</v>
      </c>
      <c r="G255" s="58">
        <f t="shared" si="3"/>
        <v>71.65156204769646</v>
      </c>
    </row>
    <row r="256" spans="1:7" ht="38.25" customHeight="1">
      <c r="A256" s="23"/>
      <c r="B256" s="52"/>
      <c r="C256" s="107" t="s">
        <v>343</v>
      </c>
      <c r="D256" s="117" t="s">
        <v>440</v>
      </c>
      <c r="E256" s="164">
        <v>4.8</v>
      </c>
      <c r="F256" s="164">
        <v>1.4</v>
      </c>
      <c r="G256" s="58">
        <f t="shared" si="3"/>
        <v>29.166666666666668</v>
      </c>
    </row>
    <row r="257" spans="1:7" ht="30" customHeight="1">
      <c r="A257" s="23"/>
      <c r="B257" s="52"/>
      <c r="C257" s="107" t="s">
        <v>1</v>
      </c>
      <c r="D257" s="117" t="s">
        <v>105</v>
      </c>
      <c r="E257" s="164">
        <v>610.7</v>
      </c>
      <c r="F257" s="183">
        <v>346</v>
      </c>
      <c r="G257" s="58">
        <f t="shared" si="3"/>
        <v>56.65629605370886</v>
      </c>
    </row>
    <row r="258" spans="1:7" ht="68.25" customHeight="1">
      <c r="A258" s="23"/>
      <c r="B258" s="54"/>
      <c r="C258" s="132" t="s">
        <v>344</v>
      </c>
      <c r="D258" s="117" t="s">
        <v>476</v>
      </c>
      <c r="E258" s="164">
        <v>40440</v>
      </c>
      <c r="F258" s="164">
        <v>29138.5</v>
      </c>
      <c r="G258" s="58">
        <f t="shared" si="3"/>
        <v>72.05365974282888</v>
      </c>
    </row>
    <row r="259" spans="1:7" ht="29.25" customHeight="1">
      <c r="A259" s="23"/>
      <c r="B259" s="54"/>
      <c r="C259" s="216" t="s">
        <v>519</v>
      </c>
      <c r="D259" s="117" t="s">
        <v>520</v>
      </c>
      <c r="E259" s="164">
        <v>1517.7</v>
      </c>
      <c r="F259" s="164">
        <v>1470.3</v>
      </c>
      <c r="G259" s="58">
        <f t="shared" si="3"/>
        <v>96.87685313303024</v>
      </c>
    </row>
    <row r="260" spans="1:7" ht="27" customHeight="1">
      <c r="A260" s="23"/>
      <c r="B260" s="54"/>
      <c r="C260" s="217"/>
      <c r="D260" s="117" t="s">
        <v>542</v>
      </c>
      <c r="E260" s="164">
        <v>17453.4</v>
      </c>
      <c r="F260" s="164">
        <v>16908.2</v>
      </c>
      <c r="G260" s="58">
        <f t="shared" si="3"/>
        <v>96.87625333745859</v>
      </c>
    </row>
    <row r="261" spans="1:7" ht="38.25" customHeight="1">
      <c r="A261" s="23"/>
      <c r="B261" s="54"/>
      <c r="C261" s="124" t="s">
        <v>301</v>
      </c>
      <c r="D261" s="117" t="s">
        <v>106</v>
      </c>
      <c r="E261" s="164">
        <v>138.9</v>
      </c>
      <c r="F261" s="164">
        <v>138.9</v>
      </c>
      <c r="G261" s="58">
        <f t="shared" si="3"/>
        <v>100</v>
      </c>
    </row>
    <row r="262" spans="1:7" ht="39" customHeight="1">
      <c r="A262" s="23"/>
      <c r="B262" s="54"/>
      <c r="C262" s="124" t="s">
        <v>345</v>
      </c>
      <c r="D262" s="117" t="s">
        <v>107</v>
      </c>
      <c r="E262" s="164">
        <v>1597.3</v>
      </c>
      <c r="F262" s="164">
        <v>1597.4</v>
      </c>
      <c r="G262" s="58">
        <f t="shared" si="3"/>
        <v>100.00626056470294</v>
      </c>
    </row>
    <row r="263" spans="1:7" ht="25.5" customHeight="1">
      <c r="A263" s="23"/>
      <c r="B263" s="54"/>
      <c r="C263" s="124" t="s">
        <v>522</v>
      </c>
      <c r="D263" s="117" t="s">
        <v>523</v>
      </c>
      <c r="E263" s="164">
        <v>1219.4</v>
      </c>
      <c r="F263" s="164">
        <v>0</v>
      </c>
      <c r="G263" s="58">
        <f t="shared" si="3"/>
        <v>0</v>
      </c>
    </row>
    <row r="264" spans="1:7" ht="41.25" customHeight="1">
      <c r="A264" s="23"/>
      <c r="B264" s="54"/>
      <c r="C264" s="124" t="s">
        <v>223</v>
      </c>
      <c r="D264" s="117" t="s">
        <v>441</v>
      </c>
      <c r="E264" s="164">
        <v>77114.8</v>
      </c>
      <c r="F264" s="164">
        <v>53046</v>
      </c>
      <c r="G264" s="58">
        <f t="shared" si="3"/>
        <v>68.78835191169529</v>
      </c>
    </row>
    <row r="265" spans="1:7" ht="17.25" customHeight="1">
      <c r="A265" s="23"/>
      <c r="B265" s="54" t="s">
        <v>120</v>
      </c>
      <c r="C265" s="12" t="s">
        <v>34</v>
      </c>
      <c r="D265" s="171" t="s">
        <v>443</v>
      </c>
      <c r="E265" s="166">
        <f>SUM(E266:E269)</f>
        <v>111073.2</v>
      </c>
      <c r="F265" s="166">
        <f>SUM(F266:F269)</f>
        <v>38961</v>
      </c>
      <c r="G265" s="88">
        <f>F265/E265*100</f>
        <v>35.0768682274392</v>
      </c>
    </row>
    <row r="266" spans="1:7" s="192" customFormat="1" ht="35.25" customHeight="1">
      <c r="A266" s="193"/>
      <c r="B266" s="194"/>
      <c r="C266" s="195" t="s">
        <v>465</v>
      </c>
      <c r="D266" s="208" t="s">
        <v>464</v>
      </c>
      <c r="E266" s="191">
        <v>28123.2</v>
      </c>
      <c r="F266" s="191">
        <v>20634.1</v>
      </c>
      <c r="G266" s="58">
        <f t="shared" si="3"/>
        <v>73.37038459350286</v>
      </c>
    </row>
    <row r="267" spans="1:7" s="192" customFormat="1" ht="35.25" customHeight="1">
      <c r="A267" s="193"/>
      <c r="B267" s="194"/>
      <c r="C267" s="195" t="s">
        <v>524</v>
      </c>
      <c r="D267" s="208" t="s">
        <v>525</v>
      </c>
      <c r="E267" s="191">
        <v>80000</v>
      </c>
      <c r="F267" s="191">
        <v>18001.5</v>
      </c>
      <c r="G267" s="58">
        <f t="shared" si="3"/>
        <v>22.501875</v>
      </c>
    </row>
    <row r="268" spans="1:7" s="192" customFormat="1" ht="35.25" customHeight="1">
      <c r="A268" s="193"/>
      <c r="B268" s="194"/>
      <c r="C268" s="195" t="s">
        <v>565</v>
      </c>
      <c r="D268" s="208" t="s">
        <v>564</v>
      </c>
      <c r="E268" s="191">
        <v>1800</v>
      </c>
      <c r="F268" s="191">
        <v>0</v>
      </c>
      <c r="G268" s="58">
        <v>0</v>
      </c>
    </row>
    <row r="269" spans="1:7" ht="39" customHeight="1">
      <c r="A269" s="23"/>
      <c r="B269" s="54"/>
      <c r="C269" s="21" t="s">
        <v>442</v>
      </c>
      <c r="D269" s="43" t="s">
        <v>444</v>
      </c>
      <c r="E269" s="167">
        <v>1150</v>
      </c>
      <c r="F269" s="167">
        <v>325.4</v>
      </c>
      <c r="G269" s="58">
        <f t="shared" si="3"/>
        <v>28.295652173913044</v>
      </c>
    </row>
    <row r="270" spans="1:7" ht="24" customHeight="1">
      <c r="A270" s="23"/>
      <c r="B270" s="54" t="s">
        <v>346</v>
      </c>
      <c r="C270" s="55" t="s">
        <v>308</v>
      </c>
      <c r="D270" s="179" t="s">
        <v>309</v>
      </c>
      <c r="E270" s="168">
        <f>E271</f>
        <v>72886.9</v>
      </c>
      <c r="F270" s="168">
        <f>F271</f>
        <v>9994.3</v>
      </c>
      <c r="G270" s="89">
        <f t="shared" si="3"/>
        <v>13.712066228636422</v>
      </c>
    </row>
    <row r="271" spans="1:7" ht="18" customHeight="1">
      <c r="A271" s="23"/>
      <c r="B271" s="52"/>
      <c r="C271" s="56" t="s">
        <v>310</v>
      </c>
      <c r="D271" s="43" t="s">
        <v>311</v>
      </c>
      <c r="E271" s="169">
        <v>72886.9</v>
      </c>
      <c r="F271" s="169">
        <v>9994.3</v>
      </c>
      <c r="G271" s="58">
        <f t="shared" si="3"/>
        <v>13.712066228636422</v>
      </c>
    </row>
    <row r="272" spans="1:7" ht="39.75" customHeight="1">
      <c r="A272" s="140"/>
      <c r="B272" s="136" t="s">
        <v>347</v>
      </c>
      <c r="C272" s="137" t="s">
        <v>151</v>
      </c>
      <c r="D272" s="138" t="s">
        <v>312</v>
      </c>
      <c r="E272" s="164">
        <v>0</v>
      </c>
      <c r="F272" s="164">
        <v>0</v>
      </c>
      <c r="G272" s="58">
        <v>0</v>
      </c>
    </row>
    <row r="273" spans="1:7" ht="39.75" customHeight="1">
      <c r="A273" s="140"/>
      <c r="B273" s="136" t="s">
        <v>314</v>
      </c>
      <c r="C273" s="137" t="s">
        <v>313</v>
      </c>
      <c r="D273" s="139" t="s">
        <v>224</v>
      </c>
      <c r="E273" s="164">
        <v>-755.3</v>
      </c>
      <c r="F273" s="164">
        <v>-755.3</v>
      </c>
      <c r="G273" s="58">
        <f>F273/E273*100</f>
        <v>100</v>
      </c>
    </row>
    <row r="274" spans="1:7" ht="15.75" customHeight="1">
      <c r="A274" s="23"/>
      <c r="B274" s="65"/>
      <c r="C274" s="94"/>
      <c r="D274" s="95"/>
      <c r="E274" s="96"/>
      <c r="F274" s="96"/>
      <c r="G274" s="96"/>
    </row>
    <row r="275" spans="1:7" ht="14.25" customHeight="1">
      <c r="A275" s="1"/>
      <c r="B275" s="65"/>
      <c r="C275" s="97"/>
      <c r="D275" s="98"/>
      <c r="E275" s="99"/>
      <c r="F275" s="100"/>
      <c r="G275" s="101"/>
    </row>
    <row r="276" spans="1:7" ht="13.5" customHeight="1">
      <c r="A276" s="1"/>
      <c r="B276" s="65"/>
      <c r="C276" s="97"/>
      <c r="D276" s="98"/>
      <c r="E276" s="99"/>
      <c r="F276" s="100"/>
      <c r="G276" s="101"/>
    </row>
    <row r="277" spans="1:7" ht="13.5" customHeight="1">
      <c r="A277" s="1"/>
      <c r="B277" s="65"/>
      <c r="C277" s="97"/>
      <c r="D277" s="98"/>
      <c r="E277" s="99"/>
      <c r="F277" s="100"/>
      <c r="G277" s="101"/>
    </row>
    <row r="278" spans="1:7" ht="16.5" customHeight="1">
      <c r="A278" s="1"/>
      <c r="B278" s="65"/>
      <c r="C278" s="146"/>
      <c r="E278" s="181"/>
      <c r="F278" s="135"/>
      <c r="G278" s="101"/>
    </row>
    <row r="279" spans="1:7" ht="17.25" customHeight="1">
      <c r="A279" s="1"/>
      <c r="B279" s="65"/>
      <c r="C279" s="146"/>
      <c r="E279" s="181"/>
      <c r="F279" s="135"/>
      <c r="G279" s="101"/>
    </row>
    <row r="280" spans="1:7" ht="17.25" customHeight="1">
      <c r="A280" s="1"/>
      <c r="B280" s="65"/>
      <c r="C280" s="146"/>
      <c r="E280" s="181"/>
      <c r="F280" s="135"/>
      <c r="G280" s="101"/>
    </row>
    <row r="281" spans="1:7" ht="17.25" customHeight="1">
      <c r="A281" s="1"/>
      <c r="B281" s="65"/>
      <c r="C281" s="146"/>
      <c r="E281" s="181"/>
      <c r="F281" s="135"/>
      <c r="G281" s="101"/>
    </row>
    <row r="282" spans="1:7" ht="17.25" customHeight="1">
      <c r="A282" s="1"/>
      <c r="B282" s="65"/>
      <c r="C282" s="146"/>
      <c r="E282" s="181"/>
      <c r="F282" s="135"/>
      <c r="G282" s="101"/>
    </row>
    <row r="283" spans="1:7" ht="17.25" customHeight="1">
      <c r="A283" s="1"/>
      <c r="B283" s="65"/>
      <c r="C283" s="146"/>
      <c r="E283" s="181"/>
      <c r="F283" s="135"/>
      <c r="G283" s="101"/>
    </row>
    <row r="284" spans="1:7" ht="17.25" customHeight="1">
      <c r="A284" s="1"/>
      <c r="B284" s="65"/>
      <c r="C284" s="146"/>
      <c r="E284" s="181"/>
      <c r="F284" s="135"/>
      <c r="G284" s="101"/>
    </row>
    <row r="285" spans="1:7" ht="17.25" customHeight="1">
      <c r="A285" s="1"/>
      <c r="B285" s="65"/>
      <c r="C285" s="146"/>
      <c r="E285" s="181"/>
      <c r="F285" s="135"/>
      <c r="G285" s="101"/>
    </row>
    <row r="286" spans="1:7" ht="17.25" customHeight="1">
      <c r="A286" s="1"/>
      <c r="B286" s="65"/>
      <c r="C286" s="146"/>
      <c r="E286" s="181"/>
      <c r="F286" s="135"/>
      <c r="G286" s="101"/>
    </row>
    <row r="287" spans="1:7" ht="17.25" customHeight="1">
      <c r="A287" s="1"/>
      <c r="B287" s="65"/>
      <c r="C287" s="146"/>
      <c r="E287" s="181"/>
      <c r="F287" s="135"/>
      <c r="G287" s="101"/>
    </row>
    <row r="288" spans="1:7" ht="17.25" customHeight="1">
      <c r="A288" s="1"/>
      <c r="B288" s="65"/>
      <c r="C288" s="146"/>
      <c r="E288" s="181"/>
      <c r="F288" s="135"/>
      <c r="G288" s="101"/>
    </row>
    <row r="289" spans="1:7" ht="17.25" customHeight="1">
      <c r="A289" s="1"/>
      <c r="B289" s="65"/>
      <c r="C289" s="146"/>
      <c r="E289" s="181"/>
      <c r="F289" s="135"/>
      <c r="G289" s="101"/>
    </row>
    <row r="290" spans="1:7" ht="17.25" customHeight="1">
      <c r="A290" s="1"/>
      <c r="B290" s="65"/>
      <c r="C290" s="146"/>
      <c r="E290" s="181"/>
      <c r="F290" s="135"/>
      <c r="G290" s="101"/>
    </row>
    <row r="291" spans="1:7" ht="17.25" customHeight="1">
      <c r="A291" s="1"/>
      <c r="B291" s="65"/>
      <c r="C291" s="146"/>
      <c r="E291" s="181"/>
      <c r="F291" s="135"/>
      <c r="G291" s="101"/>
    </row>
    <row r="292" spans="1:7" ht="17.25" customHeight="1">
      <c r="A292" s="1"/>
      <c r="B292" s="65"/>
      <c r="C292" s="146"/>
      <c r="E292" s="181"/>
      <c r="F292" s="135"/>
      <c r="G292" s="101"/>
    </row>
    <row r="293" spans="1:7" ht="17.25" customHeight="1">
      <c r="A293" s="1"/>
      <c r="B293" s="65"/>
      <c r="C293" s="146"/>
      <c r="E293" s="181"/>
      <c r="F293" s="135"/>
      <c r="G293" s="101"/>
    </row>
    <row r="294" spans="1:7" ht="17.25" customHeight="1">
      <c r="A294" s="1"/>
      <c r="B294" s="65"/>
      <c r="C294" s="146"/>
      <c r="E294" s="181"/>
      <c r="F294" s="135"/>
      <c r="G294" s="101"/>
    </row>
    <row r="295" spans="1:7" ht="17.25" customHeight="1">
      <c r="A295" s="1"/>
      <c r="B295" s="65"/>
      <c r="C295" s="146"/>
      <c r="E295" s="181"/>
      <c r="F295" s="135"/>
      <c r="G295" s="101"/>
    </row>
    <row r="296" spans="1:7" ht="17.25" customHeight="1">
      <c r="A296" s="1"/>
      <c r="B296" s="65"/>
      <c r="C296" s="146"/>
      <c r="E296" s="181"/>
      <c r="F296" s="135"/>
      <c r="G296" s="101"/>
    </row>
    <row r="297" spans="1:7" ht="17.25" customHeight="1">
      <c r="A297" s="1"/>
      <c r="B297" s="65"/>
      <c r="C297" s="146"/>
      <c r="E297" s="181"/>
      <c r="F297" s="135"/>
      <c r="G297" s="101"/>
    </row>
    <row r="298" spans="1:7" ht="17.25" customHeight="1">
      <c r="A298" s="1"/>
      <c r="B298" s="65"/>
      <c r="C298" s="146"/>
      <c r="E298" s="181"/>
      <c r="F298" s="135"/>
      <c r="G298" s="101"/>
    </row>
    <row r="299" spans="1:7" ht="17.25" customHeight="1">
      <c r="A299" s="1"/>
      <c r="B299" s="65"/>
      <c r="C299" s="146"/>
      <c r="E299" s="181"/>
      <c r="F299" s="135"/>
      <c r="G299" s="101"/>
    </row>
    <row r="300" spans="1:7" ht="17.25" customHeight="1">
      <c r="A300" s="1"/>
      <c r="B300" s="65"/>
      <c r="C300" s="146"/>
      <c r="E300" s="181"/>
      <c r="F300" s="135"/>
      <c r="G300" s="101"/>
    </row>
    <row r="301" spans="1:7" ht="17.25" customHeight="1">
      <c r="A301" s="1"/>
      <c r="B301" s="65"/>
      <c r="C301" s="146"/>
      <c r="E301" s="181"/>
      <c r="F301" s="135"/>
      <c r="G301" s="101"/>
    </row>
    <row r="302" spans="1:7" ht="35.25" customHeight="1">
      <c r="A302" s="1"/>
      <c r="B302" s="65"/>
      <c r="C302" s="146"/>
      <c r="E302" s="181"/>
      <c r="F302" s="135"/>
      <c r="G302" s="101"/>
    </row>
    <row r="303" spans="1:7" ht="23.25" customHeight="1">
      <c r="A303" s="1"/>
      <c r="B303" s="65"/>
      <c r="C303" s="146"/>
      <c r="E303" s="181"/>
      <c r="F303" s="135"/>
      <c r="G303" s="101"/>
    </row>
    <row r="304" spans="1:7" ht="99.75" customHeight="1">
      <c r="A304" s="1"/>
      <c r="B304" s="65"/>
      <c r="C304" s="146"/>
      <c r="E304" s="181"/>
      <c r="F304" s="135"/>
      <c r="G304" s="101"/>
    </row>
    <row r="305" spans="1:7" ht="75" customHeight="1">
      <c r="A305" s="1"/>
      <c r="B305" s="65"/>
      <c r="C305" s="146"/>
      <c r="E305" s="181"/>
      <c r="F305" s="135"/>
      <c r="G305" s="101"/>
    </row>
    <row r="306" spans="1:7" ht="48" customHeight="1">
      <c r="A306" s="1"/>
      <c r="B306" s="65"/>
      <c r="C306" s="146"/>
      <c r="E306" s="181"/>
      <c r="F306" s="135"/>
      <c r="G306" s="101"/>
    </row>
    <row r="307" spans="1:7" ht="24" customHeight="1">
      <c r="A307" s="1"/>
      <c r="B307" s="65"/>
      <c r="C307" s="146"/>
      <c r="E307" s="181"/>
      <c r="F307" s="135"/>
      <c r="G307" s="101"/>
    </row>
    <row r="308" spans="1:7" ht="15" customHeight="1">
      <c r="A308" s="1"/>
      <c r="B308" s="65"/>
      <c r="C308" s="146"/>
      <c r="E308" s="181"/>
      <c r="F308" s="135"/>
      <c r="G308" s="101"/>
    </row>
    <row r="309" spans="1:7" ht="7.5" customHeight="1">
      <c r="A309" s="1"/>
      <c r="B309" s="65"/>
      <c r="C309" s="146"/>
      <c r="E309" s="181"/>
      <c r="F309" s="135"/>
      <c r="G309" s="101"/>
    </row>
    <row r="310" spans="3:9" ht="18.75" customHeight="1">
      <c r="C310" s="4"/>
      <c r="D310" s="5"/>
      <c r="E310"/>
      <c r="F310" s="245" t="s">
        <v>251</v>
      </c>
      <c r="G310" s="246"/>
      <c r="H310" s="102"/>
      <c r="I310" s="102"/>
    </row>
    <row r="311" spans="3:9" ht="64.5" customHeight="1">
      <c r="C311" s="4"/>
      <c r="D311" s="247" t="s">
        <v>485</v>
      </c>
      <c r="E311" s="221"/>
      <c r="F311" s="221"/>
      <c r="G311" s="221"/>
      <c r="H311" s="102"/>
      <c r="I311" s="102"/>
    </row>
    <row r="312" spans="3:9" ht="18.75" customHeight="1">
      <c r="C312" s="4"/>
      <c r="D312" s="5"/>
      <c r="F312" s="248"/>
      <c r="G312" s="248"/>
      <c r="H312" s="102"/>
      <c r="I312" s="102"/>
    </row>
    <row r="313" spans="3:9" ht="19.5" customHeight="1">
      <c r="C313" s="249" t="s">
        <v>459</v>
      </c>
      <c r="D313" s="250"/>
      <c r="E313" s="250"/>
      <c r="F313" s="250"/>
      <c r="G313" s="251"/>
      <c r="H313" s="102"/>
      <c r="I313" s="102"/>
    </row>
    <row r="314" spans="3:9" ht="18.75" customHeight="1">
      <c r="C314" s="249" t="s">
        <v>458</v>
      </c>
      <c r="D314" s="249"/>
      <c r="E314" s="249"/>
      <c r="F314" s="249"/>
      <c r="G314" s="249"/>
      <c r="H314" s="102"/>
      <c r="I314" s="102"/>
    </row>
    <row r="315" spans="3:9" ht="18.75" customHeight="1">
      <c r="C315" s="249" t="s">
        <v>549</v>
      </c>
      <c r="D315" s="249"/>
      <c r="E315" s="249"/>
      <c r="F315" s="249"/>
      <c r="G315" s="249"/>
      <c r="H315" s="102"/>
      <c r="I315" s="102"/>
    </row>
    <row r="316" spans="3:9" ht="21.75" customHeight="1">
      <c r="C316" s="254"/>
      <c r="D316" s="254"/>
      <c r="E316" s="254"/>
      <c r="F316" s="254"/>
      <c r="G316" s="254"/>
      <c r="H316" s="102"/>
      <c r="I316" s="102"/>
    </row>
    <row r="317" spans="3:9" ht="51" customHeight="1">
      <c r="C317" s="14" t="s">
        <v>32</v>
      </c>
      <c r="D317" s="18" t="s">
        <v>154</v>
      </c>
      <c r="E317" s="18" t="s">
        <v>479</v>
      </c>
      <c r="F317" s="18" t="s">
        <v>551</v>
      </c>
      <c r="G317" s="144" t="s">
        <v>350</v>
      </c>
      <c r="H317" s="102"/>
      <c r="I317" s="102"/>
    </row>
    <row r="318" spans="3:9" ht="18.75" customHeight="1">
      <c r="C318" s="105" t="s">
        <v>51</v>
      </c>
      <c r="D318" s="106"/>
      <c r="E318" s="203">
        <f>E319</f>
        <v>55271.10000000009</v>
      </c>
      <c r="F318" s="203">
        <f>F319</f>
        <v>28594.500000000186</v>
      </c>
      <c r="G318" s="141">
        <f>F318/E318*100</f>
        <v>51.734993513789554</v>
      </c>
      <c r="H318" s="102"/>
      <c r="I318" s="102"/>
    </row>
    <row r="319" spans="3:9" ht="29.25" customHeight="1">
      <c r="C319" s="19" t="s">
        <v>445</v>
      </c>
      <c r="D319" s="40" t="s">
        <v>137</v>
      </c>
      <c r="E319" s="201">
        <f>E320+E325+E337+E330</f>
        <v>55271.10000000009</v>
      </c>
      <c r="F319" s="201">
        <f>F320+F325+F337+F330</f>
        <v>28594.500000000186</v>
      </c>
      <c r="G319" s="145">
        <f aca="true" t="shared" si="4" ref="G319:G342">F319/E319*100</f>
        <v>51.734993513789554</v>
      </c>
      <c r="H319" s="102"/>
      <c r="I319" s="102"/>
    </row>
    <row r="320" spans="3:9" ht="27.75" customHeight="1">
      <c r="C320" s="7" t="s">
        <v>52</v>
      </c>
      <c r="D320" s="40" t="s">
        <v>138</v>
      </c>
      <c r="E320" s="201">
        <f>E321+E323</f>
        <v>62513.5</v>
      </c>
      <c r="F320" s="206">
        <f>F321+F323</f>
        <v>14000</v>
      </c>
      <c r="G320" s="145">
        <f t="shared" si="4"/>
        <v>22.39516264486871</v>
      </c>
      <c r="H320" s="102"/>
      <c r="I320" s="102"/>
    </row>
    <row r="321" spans="3:9" ht="30.75" customHeight="1">
      <c r="C321" s="7" t="s">
        <v>53</v>
      </c>
      <c r="D321" s="40" t="s">
        <v>129</v>
      </c>
      <c r="E321" s="201">
        <f>E322</f>
        <v>260513.5</v>
      </c>
      <c r="F321" s="201">
        <f>F322</f>
        <v>84000</v>
      </c>
      <c r="G321" s="145">
        <f t="shared" si="4"/>
        <v>32.24401038717763</v>
      </c>
      <c r="H321" s="102"/>
      <c r="I321" s="102"/>
    </row>
    <row r="322" spans="3:9" ht="27.75" customHeight="1">
      <c r="C322" s="7" t="s">
        <v>108</v>
      </c>
      <c r="D322" s="40" t="s">
        <v>139</v>
      </c>
      <c r="E322" s="201">
        <v>260513.5</v>
      </c>
      <c r="F322" s="201">
        <v>84000</v>
      </c>
      <c r="G322" s="145">
        <f t="shared" si="4"/>
        <v>32.24401038717763</v>
      </c>
      <c r="H322" s="102"/>
      <c r="I322" s="102"/>
    </row>
    <row r="323" spans="3:9" ht="28.5" customHeight="1">
      <c r="C323" s="7" t="s">
        <v>109</v>
      </c>
      <c r="D323" s="40" t="s">
        <v>130</v>
      </c>
      <c r="E323" s="201">
        <f>E324</f>
        <v>-198000</v>
      </c>
      <c r="F323" s="201">
        <f>F324</f>
        <v>-70000</v>
      </c>
      <c r="G323" s="145">
        <f t="shared" si="4"/>
        <v>35.35353535353536</v>
      </c>
      <c r="H323" s="102"/>
      <c r="I323" s="102"/>
    </row>
    <row r="324" spans="3:9" ht="28.5" customHeight="1">
      <c r="C324" s="7" t="s">
        <v>110</v>
      </c>
      <c r="D324" s="40" t="s">
        <v>140</v>
      </c>
      <c r="E324" s="201">
        <v>-198000</v>
      </c>
      <c r="F324" s="201">
        <v>-70000</v>
      </c>
      <c r="G324" s="145">
        <f t="shared" si="4"/>
        <v>35.35353535353536</v>
      </c>
      <c r="H324" s="102"/>
      <c r="I324" s="102"/>
    </row>
    <row r="325" spans="3:9" ht="28.5" customHeight="1">
      <c r="C325" s="7" t="s">
        <v>453</v>
      </c>
      <c r="D325" s="40" t="s">
        <v>131</v>
      </c>
      <c r="E325" s="201">
        <f>E326+E328</f>
        <v>-14513.5</v>
      </c>
      <c r="F325" s="201">
        <f>F326+F328</f>
        <v>-8466.2</v>
      </c>
      <c r="G325" s="145">
        <f t="shared" si="4"/>
        <v>58.333275915526926</v>
      </c>
      <c r="H325" s="102"/>
      <c r="I325" s="102"/>
    </row>
    <row r="326" spans="3:9" ht="37.5" customHeight="1">
      <c r="C326" s="7" t="s">
        <v>454</v>
      </c>
      <c r="D326" s="40" t="s">
        <v>132</v>
      </c>
      <c r="E326" s="201">
        <f>E327</f>
        <v>0</v>
      </c>
      <c r="F326" s="201">
        <f>F327</f>
        <v>0</v>
      </c>
      <c r="G326" s="145">
        <v>0</v>
      </c>
      <c r="H326" s="102"/>
      <c r="I326" s="102"/>
    </row>
    <row r="327" spans="3:9" ht="38.25" customHeight="1">
      <c r="C327" s="7" t="s">
        <v>455</v>
      </c>
      <c r="D327" s="40" t="s">
        <v>141</v>
      </c>
      <c r="E327" s="201">
        <v>0</v>
      </c>
      <c r="F327" s="201">
        <v>0</v>
      </c>
      <c r="G327" s="145">
        <v>0</v>
      </c>
      <c r="H327" s="102"/>
      <c r="I327" s="102"/>
    </row>
    <row r="328" spans="3:9" ht="28.5" customHeight="1">
      <c r="C328" s="7" t="s">
        <v>456</v>
      </c>
      <c r="D328" s="40" t="s">
        <v>142</v>
      </c>
      <c r="E328" s="201">
        <f>E329</f>
        <v>-14513.5</v>
      </c>
      <c r="F328" s="201">
        <f>F329</f>
        <v>-8466.2</v>
      </c>
      <c r="G328" s="145">
        <f t="shared" si="4"/>
        <v>58.333275915526926</v>
      </c>
      <c r="H328" s="102"/>
      <c r="I328" s="102"/>
    </row>
    <row r="329" spans="3:9" ht="40.5" customHeight="1">
      <c r="C329" s="7" t="s">
        <v>457</v>
      </c>
      <c r="D329" s="40" t="s">
        <v>134</v>
      </c>
      <c r="E329" s="201">
        <v>-14513.5</v>
      </c>
      <c r="F329" s="201">
        <v>-8466.2</v>
      </c>
      <c r="G329" s="145">
        <f t="shared" si="4"/>
        <v>58.333275915526926</v>
      </c>
      <c r="H329" s="102"/>
      <c r="I329" s="102"/>
    </row>
    <row r="330" spans="3:9" ht="28.5" customHeight="1">
      <c r="C330" s="24" t="s">
        <v>259</v>
      </c>
      <c r="D330" s="45" t="s">
        <v>143</v>
      </c>
      <c r="E330" s="201">
        <f>E331+E333</f>
        <v>4076</v>
      </c>
      <c r="F330" s="201">
        <f>F331+F333</f>
        <v>30076</v>
      </c>
      <c r="G330" s="145">
        <v>0</v>
      </c>
      <c r="H330" s="102"/>
      <c r="I330" s="102"/>
    </row>
    <row r="331" spans="3:9" ht="29.25" customHeight="1">
      <c r="C331" s="24" t="s">
        <v>569</v>
      </c>
      <c r="D331" s="45" t="s">
        <v>566</v>
      </c>
      <c r="E331" s="201">
        <f>E332</f>
        <v>4076</v>
      </c>
      <c r="F331" s="201">
        <f>F332</f>
        <v>4076</v>
      </c>
      <c r="G331" s="145"/>
      <c r="H331" s="102"/>
      <c r="I331" s="102"/>
    </row>
    <row r="332" spans="3:9" ht="28.5" customHeight="1">
      <c r="C332" s="24" t="s">
        <v>568</v>
      </c>
      <c r="D332" s="45" t="s">
        <v>567</v>
      </c>
      <c r="E332" s="201">
        <v>4076</v>
      </c>
      <c r="F332" s="201">
        <v>4076</v>
      </c>
      <c r="G332" s="145"/>
      <c r="H332" s="102"/>
      <c r="I332" s="102"/>
    </row>
    <row r="333" spans="3:9" ht="28.5" customHeight="1">
      <c r="C333" s="24" t="s">
        <v>260</v>
      </c>
      <c r="D333" s="45" t="s">
        <v>144</v>
      </c>
      <c r="E333" s="201">
        <f aca="true" t="shared" si="5" ref="E333:F335">E334</f>
        <v>0</v>
      </c>
      <c r="F333" s="201">
        <f t="shared" si="5"/>
        <v>26000</v>
      </c>
      <c r="G333" s="145">
        <v>0</v>
      </c>
      <c r="H333" s="102"/>
      <c r="I333" s="102"/>
    </row>
    <row r="334" spans="3:9" ht="39" customHeight="1">
      <c r="C334" s="24" t="s">
        <v>258</v>
      </c>
      <c r="D334" s="45" t="s">
        <v>145</v>
      </c>
      <c r="E334" s="201">
        <f t="shared" si="5"/>
        <v>0</v>
      </c>
      <c r="F334" s="201">
        <f t="shared" si="5"/>
        <v>26000</v>
      </c>
      <c r="G334" s="145">
        <v>0</v>
      </c>
      <c r="H334" s="102"/>
      <c r="I334" s="102"/>
    </row>
    <row r="335" spans="3:9" ht="43.5" customHeight="1">
      <c r="C335" s="24" t="s">
        <v>257</v>
      </c>
      <c r="D335" s="45" t="s">
        <v>146</v>
      </c>
      <c r="E335" s="201">
        <f t="shared" si="5"/>
        <v>0</v>
      </c>
      <c r="F335" s="201">
        <f t="shared" si="5"/>
        <v>26000</v>
      </c>
      <c r="G335" s="145">
        <v>0</v>
      </c>
      <c r="H335" s="102"/>
      <c r="I335" s="102"/>
    </row>
    <row r="336" spans="3:9" ht="35.25" customHeight="1">
      <c r="C336" s="24" t="s">
        <v>261</v>
      </c>
      <c r="D336" s="45" t="s">
        <v>147</v>
      </c>
      <c r="E336" s="201">
        <v>0</v>
      </c>
      <c r="F336" s="201">
        <v>26000</v>
      </c>
      <c r="G336" s="145">
        <v>0</v>
      </c>
      <c r="H336" s="102"/>
      <c r="I336" s="102"/>
    </row>
    <row r="337" spans="3:9" ht="26.25" customHeight="1">
      <c r="C337" s="24" t="s">
        <v>46</v>
      </c>
      <c r="D337" s="46" t="s">
        <v>238</v>
      </c>
      <c r="E337" s="201">
        <f>E341+E338</f>
        <v>3195.100000000093</v>
      </c>
      <c r="F337" s="201">
        <f>F341+F338</f>
        <v>-7015.299999999814</v>
      </c>
      <c r="G337" s="145">
        <f t="shared" si="4"/>
        <v>-219.56433288471752</v>
      </c>
      <c r="H337" s="102"/>
      <c r="I337" s="102"/>
    </row>
    <row r="338" spans="3:9" ht="29.25" customHeight="1">
      <c r="C338" s="7" t="s">
        <v>160</v>
      </c>
      <c r="D338" s="40" t="s">
        <v>446</v>
      </c>
      <c r="E338" s="201">
        <v>-2717439.3</v>
      </c>
      <c r="F338" s="201">
        <v>-1799872.4</v>
      </c>
      <c r="G338" s="145">
        <f t="shared" si="4"/>
        <v>66.23413446622341</v>
      </c>
      <c r="H338" s="102"/>
      <c r="I338" s="102"/>
    </row>
    <row r="339" spans="3:9" ht="32.25" customHeight="1" hidden="1">
      <c r="C339" s="15" t="s">
        <v>156</v>
      </c>
      <c r="D339" s="43" t="s">
        <v>157</v>
      </c>
      <c r="E339" s="201"/>
      <c r="F339" s="201"/>
      <c r="G339" s="145" t="e">
        <f t="shared" si="4"/>
        <v>#DIV/0!</v>
      </c>
      <c r="H339" s="102"/>
      <c r="I339" s="102"/>
    </row>
    <row r="340" spans="3:9" ht="17.25" customHeight="1" hidden="1">
      <c r="C340" s="15" t="s">
        <v>158</v>
      </c>
      <c r="D340" s="43" t="s">
        <v>159</v>
      </c>
      <c r="E340" s="201"/>
      <c r="F340" s="201"/>
      <c r="G340" s="145" t="e">
        <f t="shared" si="4"/>
        <v>#DIV/0!</v>
      </c>
      <c r="H340" s="102"/>
      <c r="I340" s="102"/>
    </row>
    <row r="341" spans="3:9" ht="27" customHeight="1">
      <c r="C341" s="7" t="s">
        <v>155</v>
      </c>
      <c r="D341" s="44" t="s">
        <v>447</v>
      </c>
      <c r="E341" s="201">
        <v>2720634.4</v>
      </c>
      <c r="F341" s="201">
        <v>1792857.1</v>
      </c>
      <c r="G341" s="145">
        <f t="shared" si="4"/>
        <v>65.8984941159312</v>
      </c>
      <c r="H341" s="102"/>
      <c r="I341" s="102"/>
    </row>
    <row r="342" spans="3:9" ht="19.5" customHeight="1">
      <c r="C342" s="17" t="s">
        <v>184</v>
      </c>
      <c r="D342" s="47"/>
      <c r="E342" s="203">
        <f>E319</f>
        <v>55271.10000000009</v>
      </c>
      <c r="F342" s="203">
        <f>F319</f>
        <v>28594.500000000186</v>
      </c>
      <c r="G342" s="142">
        <f t="shared" si="4"/>
        <v>51.734993513789554</v>
      </c>
      <c r="H342" s="102"/>
      <c r="I342" s="102"/>
    </row>
    <row r="343" spans="3:9" ht="18.75" customHeight="1">
      <c r="C343" s="146"/>
      <c r="E343" s="181"/>
      <c r="F343" s="135"/>
      <c r="G343" s="62"/>
      <c r="H343" s="102"/>
      <c r="I343" s="102"/>
    </row>
    <row r="344" spans="3:9" ht="106.5" customHeight="1">
      <c r="C344" s="146"/>
      <c r="E344" s="181"/>
      <c r="F344" s="135"/>
      <c r="G344" s="62"/>
      <c r="H344" s="102"/>
      <c r="I344" s="102"/>
    </row>
    <row r="345" spans="7:9" ht="99.75" customHeight="1">
      <c r="G345" s="62"/>
      <c r="H345" s="102"/>
      <c r="I345" s="102"/>
    </row>
    <row r="346" spans="7:9" ht="50.25" customHeight="1">
      <c r="G346" s="62"/>
      <c r="H346" s="102"/>
      <c r="I346" s="102"/>
    </row>
    <row r="347" spans="3:9" ht="18.75" customHeight="1">
      <c r="C347" s="16"/>
      <c r="D347" s="35"/>
      <c r="E347" s="90"/>
      <c r="F347" s="91"/>
      <c r="G347" s="62"/>
      <c r="H347" s="102"/>
      <c r="I347" s="102"/>
    </row>
    <row r="348" spans="3:9" ht="7.5" customHeight="1" hidden="1">
      <c r="C348" s="16"/>
      <c r="D348" s="35"/>
      <c r="E348" s="90"/>
      <c r="F348" s="91"/>
      <c r="G348" s="62"/>
      <c r="H348" s="102"/>
      <c r="I348" s="102"/>
    </row>
    <row r="349" spans="3:9" ht="84.75" customHeight="1" hidden="1">
      <c r="C349" s="16"/>
      <c r="D349" s="35"/>
      <c r="E349" s="90"/>
      <c r="F349" s="91"/>
      <c r="G349" s="62"/>
      <c r="H349" s="102"/>
      <c r="I349" s="102"/>
    </row>
    <row r="350" spans="3:9" ht="30" customHeight="1" hidden="1">
      <c r="C350" s="16"/>
      <c r="D350" s="35"/>
      <c r="E350" s="90"/>
      <c r="F350" s="91"/>
      <c r="G350" s="62"/>
      <c r="H350" s="102"/>
      <c r="I350" s="102"/>
    </row>
    <row r="351" spans="3:9" ht="61.5" customHeight="1" hidden="1">
      <c r="C351" s="16"/>
      <c r="D351" s="35"/>
      <c r="E351" s="90"/>
      <c r="F351" s="91"/>
      <c r="G351" s="62"/>
      <c r="H351" s="102"/>
      <c r="I351" s="102"/>
    </row>
    <row r="352" spans="5:9" ht="43.5" customHeight="1" hidden="1">
      <c r="E352" s="71"/>
      <c r="F352" s="255"/>
      <c r="G352" s="255"/>
      <c r="H352" s="102"/>
      <c r="I352" s="102"/>
    </row>
    <row r="353" spans="5:9" ht="12.75" customHeight="1" hidden="1">
      <c r="E353" s="92"/>
      <c r="F353" s="256"/>
      <c r="G353" s="256"/>
      <c r="H353" s="103"/>
      <c r="I353" s="103"/>
    </row>
    <row r="354" spans="5:9" ht="12.75" customHeight="1">
      <c r="E354" s="256"/>
      <c r="F354" s="248"/>
      <c r="G354" s="248"/>
      <c r="H354" s="61"/>
      <c r="I354" s="102"/>
    </row>
    <row r="355" spans="5:9" ht="18.75" customHeight="1">
      <c r="E355"/>
      <c r="F355" s="245" t="s">
        <v>252</v>
      </c>
      <c r="G355" s="246"/>
      <c r="H355" s="102"/>
      <c r="I355" s="102"/>
    </row>
    <row r="356" spans="4:9" ht="56.25" customHeight="1">
      <c r="D356" s="247" t="s">
        <v>485</v>
      </c>
      <c r="E356" s="221"/>
      <c r="F356" s="221"/>
      <c r="G356" s="221"/>
      <c r="H356" s="102"/>
      <c r="I356" s="102"/>
    </row>
    <row r="357" spans="5:9" ht="12.75">
      <c r="E357" s="71"/>
      <c r="F357" s="65"/>
      <c r="G357" s="65"/>
      <c r="H357" s="102"/>
      <c r="I357" s="102"/>
    </row>
    <row r="358" spans="3:9" ht="21" customHeight="1">
      <c r="C358" s="252" t="s">
        <v>459</v>
      </c>
      <c r="D358" s="252"/>
      <c r="E358" s="252"/>
      <c r="F358" s="252"/>
      <c r="G358" s="252"/>
      <c r="H358" s="102"/>
      <c r="I358" s="102"/>
    </row>
    <row r="359" spans="3:9" ht="19.5" customHeight="1">
      <c r="C359" s="249" t="s">
        <v>550</v>
      </c>
      <c r="D359" s="253"/>
      <c r="E359" s="253"/>
      <c r="F359" s="253"/>
      <c r="G359" s="253"/>
      <c r="H359" s="13"/>
      <c r="I359" s="102"/>
    </row>
    <row r="360" spans="7:9" ht="19.5" customHeight="1">
      <c r="G360" s="62"/>
      <c r="H360" s="102"/>
      <c r="I360" s="102"/>
    </row>
    <row r="361" spans="3:9" ht="60" customHeight="1">
      <c r="C361" s="14" t="s">
        <v>6</v>
      </c>
      <c r="D361" s="18" t="s">
        <v>154</v>
      </c>
      <c r="E361" s="18" t="s">
        <v>479</v>
      </c>
      <c r="F361" s="18" t="s">
        <v>551</v>
      </c>
      <c r="G361" s="144" t="s">
        <v>350</v>
      </c>
      <c r="H361" s="102"/>
      <c r="I361" s="102"/>
    </row>
    <row r="362" spans="3:9" ht="16.5" customHeight="1">
      <c r="C362" s="7" t="s">
        <v>52</v>
      </c>
      <c r="D362" s="40" t="s">
        <v>124</v>
      </c>
      <c r="E362" s="197">
        <f>E363+E365</f>
        <v>62513.5</v>
      </c>
      <c r="F362" s="197">
        <f>F363+F365</f>
        <v>14000</v>
      </c>
      <c r="G362" s="145">
        <f aca="true" t="shared" si="6" ref="G362:G382">F362/E362*100</f>
        <v>22.39516264486871</v>
      </c>
      <c r="H362" s="102"/>
      <c r="I362" s="102"/>
    </row>
    <row r="363" spans="3:9" ht="26.25">
      <c r="C363" s="7" t="s">
        <v>53</v>
      </c>
      <c r="D363" s="40" t="s">
        <v>129</v>
      </c>
      <c r="E363" s="197">
        <f>E364</f>
        <v>260513.5</v>
      </c>
      <c r="F363" s="198">
        <f>F364</f>
        <v>84000</v>
      </c>
      <c r="G363" s="145">
        <f t="shared" si="6"/>
        <v>32.24401038717763</v>
      </c>
      <c r="H363" s="102"/>
      <c r="I363" s="102"/>
    </row>
    <row r="364" spans="3:9" ht="26.25">
      <c r="C364" s="7" t="s">
        <v>108</v>
      </c>
      <c r="D364" s="40" t="s">
        <v>448</v>
      </c>
      <c r="E364" s="197">
        <v>260513.5</v>
      </c>
      <c r="F364" s="198">
        <v>84000</v>
      </c>
      <c r="G364" s="145">
        <f t="shared" si="6"/>
        <v>32.24401038717763</v>
      </c>
      <c r="H364" s="102"/>
      <c r="I364" s="102"/>
    </row>
    <row r="365" spans="3:9" ht="26.25">
      <c r="C365" s="7" t="s">
        <v>109</v>
      </c>
      <c r="D365" s="40" t="s">
        <v>130</v>
      </c>
      <c r="E365" s="197">
        <f>E366</f>
        <v>-198000</v>
      </c>
      <c r="F365" s="198">
        <f>F366</f>
        <v>-70000</v>
      </c>
      <c r="G365" s="145">
        <f t="shared" si="6"/>
        <v>35.35353535353536</v>
      </c>
      <c r="H365" s="102"/>
      <c r="I365" s="102"/>
    </row>
    <row r="366" spans="3:9" ht="24.75" customHeight="1">
      <c r="C366" s="7" t="s">
        <v>110</v>
      </c>
      <c r="D366" s="40" t="s">
        <v>449</v>
      </c>
      <c r="E366" s="197">
        <v>-198000</v>
      </c>
      <c r="F366" s="198">
        <v>-70000</v>
      </c>
      <c r="G366" s="145">
        <f t="shared" si="6"/>
        <v>35.35353535353536</v>
      </c>
      <c r="H366" s="102"/>
      <c r="I366" s="102"/>
    </row>
    <row r="367" spans="3:9" ht="26.25">
      <c r="C367" s="7" t="s">
        <v>453</v>
      </c>
      <c r="D367" s="40" t="s">
        <v>131</v>
      </c>
      <c r="E367" s="199">
        <f>E368+E370</f>
        <v>-14513.5</v>
      </c>
      <c r="F367" s="200">
        <f>F368+F370</f>
        <v>-8466.2</v>
      </c>
      <c r="G367" s="145">
        <f t="shared" si="6"/>
        <v>58.333275915526926</v>
      </c>
      <c r="H367" s="102"/>
      <c r="I367" s="102"/>
    </row>
    <row r="368" spans="3:9" ht="26.25">
      <c r="C368" s="7" t="s">
        <v>454</v>
      </c>
      <c r="D368" s="40" t="s">
        <v>132</v>
      </c>
      <c r="E368" s="199">
        <f>E369</f>
        <v>0</v>
      </c>
      <c r="F368" s="200">
        <f>F369</f>
        <v>0</v>
      </c>
      <c r="G368" s="145">
        <v>0</v>
      </c>
      <c r="H368" s="102"/>
      <c r="I368" s="102"/>
    </row>
    <row r="369" spans="3:9" ht="26.25">
      <c r="C369" s="7" t="s">
        <v>455</v>
      </c>
      <c r="D369" s="40" t="s">
        <v>450</v>
      </c>
      <c r="E369" s="199">
        <v>0</v>
      </c>
      <c r="F369" s="198">
        <v>0</v>
      </c>
      <c r="G369" s="145">
        <v>0</v>
      </c>
      <c r="H369" s="102"/>
      <c r="I369" s="102"/>
    </row>
    <row r="370" spans="3:9" ht="30.75" customHeight="1">
      <c r="C370" s="7" t="s">
        <v>456</v>
      </c>
      <c r="D370" s="40" t="s">
        <v>133</v>
      </c>
      <c r="E370" s="197">
        <f>E371</f>
        <v>-14513.5</v>
      </c>
      <c r="F370" s="198">
        <f>F371</f>
        <v>-8466.2</v>
      </c>
      <c r="G370" s="145">
        <f t="shared" si="6"/>
        <v>58.333275915526926</v>
      </c>
      <c r="H370" s="102"/>
      <c r="I370" s="102"/>
    </row>
    <row r="371" spans="3:9" ht="39">
      <c r="C371" s="7" t="s">
        <v>457</v>
      </c>
      <c r="D371" s="40" t="s">
        <v>451</v>
      </c>
      <c r="E371" s="197">
        <v>-14513.5</v>
      </c>
      <c r="F371" s="198">
        <v>-8466.2</v>
      </c>
      <c r="G371" s="145">
        <f t="shared" si="6"/>
        <v>58.333275915526926</v>
      </c>
      <c r="H371" s="102"/>
      <c r="I371" s="102"/>
    </row>
    <row r="372" spans="3:9" ht="18" customHeight="1">
      <c r="C372" s="25" t="s">
        <v>259</v>
      </c>
      <c r="D372" s="41" t="s">
        <v>128</v>
      </c>
      <c r="E372" s="201">
        <f>E373+E375</f>
        <v>4076</v>
      </c>
      <c r="F372" s="201">
        <f>F373+F375</f>
        <v>30076</v>
      </c>
      <c r="G372" s="145">
        <v>0</v>
      </c>
      <c r="H372" s="102"/>
      <c r="I372" s="102"/>
    </row>
    <row r="373" spans="3:9" ht="25.5" customHeight="1">
      <c r="C373" s="25" t="s">
        <v>569</v>
      </c>
      <c r="D373" s="41" t="s">
        <v>570</v>
      </c>
      <c r="E373" s="201">
        <f>E374</f>
        <v>4076</v>
      </c>
      <c r="F373" s="201">
        <f>F374</f>
        <v>4076</v>
      </c>
      <c r="G373" s="145"/>
      <c r="H373" s="102"/>
      <c r="I373" s="102"/>
    </row>
    <row r="374" spans="3:9" ht="25.5" customHeight="1">
      <c r="C374" s="25" t="s">
        <v>568</v>
      </c>
      <c r="D374" s="41" t="s">
        <v>571</v>
      </c>
      <c r="E374" s="201">
        <v>4076</v>
      </c>
      <c r="F374" s="201">
        <v>4076</v>
      </c>
      <c r="G374" s="145"/>
      <c r="H374" s="102"/>
      <c r="I374" s="102"/>
    </row>
    <row r="375" spans="3:9" ht="17.25" customHeight="1">
      <c r="C375" s="25" t="s">
        <v>260</v>
      </c>
      <c r="D375" s="41" t="s">
        <v>127</v>
      </c>
      <c r="E375" s="201">
        <f aca="true" t="shared" si="7" ref="E375:F377">E376</f>
        <v>0</v>
      </c>
      <c r="F375" s="201">
        <f t="shared" si="7"/>
        <v>26000</v>
      </c>
      <c r="G375" s="145">
        <v>0</v>
      </c>
      <c r="H375" s="102"/>
      <c r="I375" s="102"/>
    </row>
    <row r="376" spans="3:9" ht="52.5">
      <c r="C376" s="25" t="s">
        <v>258</v>
      </c>
      <c r="D376" s="41" t="s">
        <v>126</v>
      </c>
      <c r="E376" s="201">
        <f t="shared" si="7"/>
        <v>0</v>
      </c>
      <c r="F376" s="201">
        <f t="shared" si="7"/>
        <v>26000</v>
      </c>
      <c r="G376" s="145">
        <v>0</v>
      </c>
      <c r="H376" s="102"/>
      <c r="I376" s="102"/>
    </row>
    <row r="377" spans="3:9" ht="52.5">
      <c r="C377" s="25" t="s">
        <v>257</v>
      </c>
      <c r="D377" s="41" t="s">
        <v>125</v>
      </c>
      <c r="E377" s="201">
        <f t="shared" si="7"/>
        <v>0</v>
      </c>
      <c r="F377" s="201">
        <f t="shared" si="7"/>
        <v>26000</v>
      </c>
      <c r="G377" s="145">
        <v>0</v>
      </c>
      <c r="H377" s="102"/>
      <c r="I377" s="102"/>
    </row>
    <row r="378" spans="3:9" ht="26.25">
      <c r="C378" s="25" t="s">
        <v>261</v>
      </c>
      <c r="D378" s="41" t="s">
        <v>452</v>
      </c>
      <c r="E378" s="201">
        <v>0</v>
      </c>
      <c r="F378" s="201">
        <v>26000</v>
      </c>
      <c r="G378" s="145">
        <v>0</v>
      </c>
      <c r="H378" s="102"/>
      <c r="I378" s="102"/>
    </row>
    <row r="379" spans="3:9" ht="18.75" customHeight="1">
      <c r="C379" s="25" t="s">
        <v>237</v>
      </c>
      <c r="D379" s="42" t="s">
        <v>238</v>
      </c>
      <c r="E379" s="197">
        <f>E381+E380</f>
        <v>3195.100000000093</v>
      </c>
      <c r="F379" s="202">
        <f>F381+F380</f>
        <v>-7015.299999999814</v>
      </c>
      <c r="G379" s="145">
        <f t="shared" si="6"/>
        <v>-219.56433288471752</v>
      </c>
      <c r="H379" s="102"/>
      <c r="I379" s="102"/>
    </row>
    <row r="380" spans="3:9" ht="25.5" customHeight="1">
      <c r="C380" s="7" t="s">
        <v>160</v>
      </c>
      <c r="D380" s="40" t="s">
        <v>136</v>
      </c>
      <c r="E380" s="201">
        <v>-2717439.3</v>
      </c>
      <c r="F380" s="201">
        <v>-1799872.4</v>
      </c>
      <c r="G380" s="145">
        <f t="shared" si="6"/>
        <v>66.23413446622341</v>
      </c>
      <c r="H380" s="102"/>
      <c r="I380" s="102"/>
    </row>
    <row r="381" spans="3:9" ht="17.25" customHeight="1">
      <c r="C381" s="7" t="s">
        <v>155</v>
      </c>
      <c r="D381" s="44" t="s">
        <v>135</v>
      </c>
      <c r="E381" s="201">
        <v>2720634.4</v>
      </c>
      <c r="F381" s="201">
        <v>1792857.1</v>
      </c>
      <c r="G381" s="145">
        <f t="shared" si="6"/>
        <v>65.8984941159312</v>
      </c>
      <c r="H381" s="102"/>
      <c r="I381" s="102"/>
    </row>
    <row r="382" spans="3:9" ht="24" customHeight="1">
      <c r="C382" s="17" t="s">
        <v>184</v>
      </c>
      <c r="D382" s="93"/>
      <c r="E382" s="203">
        <f>E362+E367+E379+E372</f>
        <v>55271.10000000009</v>
      </c>
      <c r="F382" s="204">
        <f>F362+F367+F379+F372</f>
        <v>28594.500000000186</v>
      </c>
      <c r="G382" s="142">
        <f t="shared" si="6"/>
        <v>51.734993513789554</v>
      </c>
      <c r="H382" s="102"/>
      <c r="I382" s="102"/>
    </row>
    <row r="383" spans="7:9" ht="12.75">
      <c r="G383" s="62"/>
      <c r="H383" s="102"/>
      <c r="I383" s="102"/>
    </row>
    <row r="384" spans="7:9" ht="12.75">
      <c r="G384" s="62"/>
      <c r="H384" s="102"/>
      <c r="I384" s="102"/>
    </row>
    <row r="385" spans="7:9" ht="12.75">
      <c r="G385" s="62"/>
      <c r="H385" s="102"/>
      <c r="I385" s="102"/>
    </row>
    <row r="386" spans="3:9" ht="13.5">
      <c r="C386" s="20"/>
      <c r="G386" s="62"/>
      <c r="H386" s="102"/>
      <c r="I386" s="102"/>
    </row>
    <row r="387" spans="3:9" ht="12.75">
      <c r="C387" s="146"/>
      <c r="E387" s="181"/>
      <c r="F387" s="135"/>
      <c r="G387" s="62"/>
      <c r="H387" s="102"/>
      <c r="I387" s="102"/>
    </row>
    <row r="388" spans="7:9" ht="12.75">
      <c r="G388" s="62"/>
      <c r="H388" s="102"/>
      <c r="I388" s="102"/>
    </row>
    <row r="389" spans="7:9" ht="12.75">
      <c r="G389" s="62"/>
      <c r="H389" s="102"/>
      <c r="I389" s="102"/>
    </row>
    <row r="390" spans="7:9" ht="12.75">
      <c r="G390" s="62"/>
      <c r="H390" s="102"/>
      <c r="I390" s="102"/>
    </row>
    <row r="391" spans="7:9" ht="12.75">
      <c r="G391" s="62"/>
      <c r="H391" s="102"/>
      <c r="I391" s="102"/>
    </row>
    <row r="392" spans="7:9" ht="12.75">
      <c r="G392" s="62"/>
      <c r="H392" s="102"/>
      <c r="I392" s="102"/>
    </row>
    <row r="393" spans="7:9" ht="12.75">
      <c r="G393" s="62"/>
      <c r="H393" s="102"/>
      <c r="I393" s="102"/>
    </row>
    <row r="394" spans="7:9" ht="12.75">
      <c r="G394" s="62"/>
      <c r="H394" s="102"/>
      <c r="I394" s="102"/>
    </row>
    <row r="395" spans="7:9" ht="12.75">
      <c r="G395" s="62"/>
      <c r="H395" s="102"/>
      <c r="I395" s="102"/>
    </row>
    <row r="396" spans="7:9" ht="12.75">
      <c r="G396" s="62"/>
      <c r="H396" s="102"/>
      <c r="I396" s="102"/>
    </row>
    <row r="397" spans="7:9" ht="12.75">
      <c r="G397" s="62"/>
      <c r="H397" s="102"/>
      <c r="I397" s="102"/>
    </row>
    <row r="398" spans="7:9" ht="12.75">
      <c r="G398" s="62"/>
      <c r="H398" s="102"/>
      <c r="I398" s="102"/>
    </row>
    <row r="399" spans="7:9" ht="12.75">
      <c r="G399" s="62"/>
      <c r="H399" s="102"/>
      <c r="I399" s="102"/>
    </row>
    <row r="400" spans="7:9" ht="12.75">
      <c r="G400" s="62"/>
      <c r="H400" s="102"/>
      <c r="I400" s="102"/>
    </row>
    <row r="401" spans="7:9" ht="12.75">
      <c r="G401" s="62"/>
      <c r="H401" s="102"/>
      <c r="I401" s="102"/>
    </row>
    <row r="402" spans="7:9" ht="12.75">
      <c r="G402" s="62"/>
      <c r="H402" s="102"/>
      <c r="I402" s="102"/>
    </row>
    <row r="403" spans="7:9" ht="12.75">
      <c r="G403" s="62"/>
      <c r="H403" s="102"/>
      <c r="I403" s="102"/>
    </row>
    <row r="404" spans="7:9" ht="12.75">
      <c r="G404" s="62"/>
      <c r="H404" s="102"/>
      <c r="I404" s="102"/>
    </row>
    <row r="405" spans="7:9" ht="12.75">
      <c r="G405" s="62"/>
      <c r="H405" s="102"/>
      <c r="I405" s="102"/>
    </row>
    <row r="406" spans="7:9" ht="12.75">
      <c r="G406" s="62"/>
      <c r="H406" s="102"/>
      <c r="I406" s="102"/>
    </row>
    <row r="407" spans="7:10" ht="12.75">
      <c r="G407" s="62"/>
      <c r="H407" s="102"/>
      <c r="I407" s="102"/>
      <c r="J407" s="102"/>
    </row>
    <row r="408" spans="7:10" ht="12.75">
      <c r="G408" s="62"/>
      <c r="H408" s="102"/>
      <c r="I408" s="102"/>
      <c r="J408" s="102"/>
    </row>
    <row r="409" spans="7:10" ht="12.75">
      <c r="G409" s="62"/>
      <c r="H409" s="102"/>
      <c r="I409" s="102"/>
      <c r="J409" s="102"/>
    </row>
    <row r="410" spans="7:10" ht="12.75">
      <c r="G410" s="62"/>
      <c r="H410" s="102"/>
      <c r="I410" s="102"/>
      <c r="J410" s="102"/>
    </row>
    <row r="411" spans="7:11" ht="12.75">
      <c r="G411" s="62"/>
      <c r="H411" s="102"/>
      <c r="I411" s="102"/>
      <c r="J411" s="102"/>
      <c r="K411" s="102"/>
    </row>
    <row r="412" spans="7:11" ht="12.75">
      <c r="G412" s="62"/>
      <c r="H412" s="102"/>
      <c r="I412" s="102"/>
      <c r="J412" s="102"/>
      <c r="K412" s="102"/>
    </row>
    <row r="413" spans="7:11" ht="12.75">
      <c r="G413" s="62"/>
      <c r="H413" s="102"/>
      <c r="I413" s="102"/>
      <c r="J413" s="102"/>
      <c r="K413" s="102"/>
    </row>
    <row r="414" spans="7:11" ht="12.75">
      <c r="G414" s="62"/>
      <c r="H414" s="102"/>
      <c r="I414" s="102"/>
      <c r="J414" s="102"/>
      <c r="K414" s="102"/>
    </row>
    <row r="415" spans="7:11" ht="12.75">
      <c r="G415" s="62"/>
      <c r="H415" s="102"/>
      <c r="I415" s="102"/>
      <c r="J415" s="102"/>
      <c r="K415" s="102"/>
    </row>
    <row r="416" spans="7:11" ht="12.75">
      <c r="G416" s="62"/>
      <c r="H416" s="102"/>
      <c r="I416" s="102"/>
      <c r="J416" s="102"/>
      <c r="K416" s="102"/>
    </row>
    <row r="417" spans="7:11" ht="12.75">
      <c r="G417" s="62"/>
      <c r="H417" s="102"/>
      <c r="I417" s="102"/>
      <c r="J417" s="102"/>
      <c r="K417" s="102"/>
    </row>
    <row r="418" spans="7:11" ht="12.75">
      <c r="G418" s="62"/>
      <c r="H418" s="102"/>
      <c r="I418" s="102"/>
      <c r="J418" s="102"/>
      <c r="K418" s="102"/>
    </row>
    <row r="419" spans="7:11" ht="12.75">
      <c r="G419" s="62"/>
      <c r="H419" s="102"/>
      <c r="I419" s="102"/>
      <c r="J419" s="102"/>
      <c r="K419" s="102"/>
    </row>
    <row r="420" spans="7:11" ht="12.75">
      <c r="G420" s="62"/>
      <c r="H420" s="102"/>
      <c r="I420" s="102"/>
      <c r="J420" s="102"/>
      <c r="K420" s="102"/>
    </row>
    <row r="421" spans="7:11" ht="12.75">
      <c r="G421" s="62"/>
      <c r="H421" s="102"/>
      <c r="I421" s="102"/>
      <c r="J421" s="102"/>
      <c r="K421" s="102"/>
    </row>
    <row r="422" spans="7:11" ht="12.75">
      <c r="G422" s="62"/>
      <c r="H422" s="102"/>
      <c r="I422" s="102"/>
      <c r="J422" s="102"/>
      <c r="K422" s="102"/>
    </row>
    <row r="423" spans="7:11" ht="12.75">
      <c r="G423" s="62"/>
      <c r="H423" s="102"/>
      <c r="I423" s="102"/>
      <c r="J423" s="102"/>
      <c r="K423" s="102"/>
    </row>
    <row r="424" spans="7:11" ht="12.75">
      <c r="G424" s="62"/>
      <c r="H424" s="102"/>
      <c r="I424" s="102"/>
      <c r="J424" s="102"/>
      <c r="K424" s="102"/>
    </row>
    <row r="425" spans="7:11" ht="12.75">
      <c r="G425" s="62"/>
      <c r="H425" s="102"/>
      <c r="I425" s="102"/>
      <c r="J425" s="102"/>
      <c r="K425" s="102"/>
    </row>
    <row r="426" spans="7:11" ht="12.75">
      <c r="G426" s="62"/>
      <c r="H426" s="102"/>
      <c r="I426" s="102"/>
      <c r="J426" s="102"/>
      <c r="K426" s="102"/>
    </row>
    <row r="427" spans="7:11" ht="12.75">
      <c r="G427" s="62"/>
      <c r="H427" s="102"/>
      <c r="I427" s="102"/>
      <c r="J427" s="102"/>
      <c r="K427" s="102"/>
    </row>
    <row r="428" spans="7:11" ht="12.75">
      <c r="G428" s="62"/>
      <c r="H428" s="102"/>
      <c r="I428" s="102"/>
      <c r="J428" s="102"/>
      <c r="K428" s="102"/>
    </row>
    <row r="429" spans="7:11" ht="12.75">
      <c r="G429" s="62"/>
      <c r="H429" s="102"/>
      <c r="I429" s="102"/>
      <c r="J429" s="102"/>
      <c r="K429" s="102"/>
    </row>
    <row r="430" spans="7:11" ht="12.75">
      <c r="G430" s="62"/>
      <c r="H430" s="102"/>
      <c r="I430" s="102"/>
      <c r="J430" s="102"/>
      <c r="K430" s="102"/>
    </row>
    <row r="431" spans="7:11" ht="12.75">
      <c r="G431" s="62"/>
      <c r="H431" s="102"/>
      <c r="I431" s="102"/>
      <c r="J431" s="102"/>
      <c r="K431" s="102"/>
    </row>
    <row r="432" spans="7:11" ht="12.75">
      <c r="G432" s="62"/>
      <c r="H432" s="102"/>
      <c r="I432" s="102"/>
      <c r="J432" s="102"/>
      <c r="K432" s="102"/>
    </row>
    <row r="433" spans="7:11" ht="12.75">
      <c r="G433" s="62"/>
      <c r="H433" s="102"/>
      <c r="I433" s="102"/>
      <c r="J433" s="102"/>
      <c r="K433" s="102"/>
    </row>
    <row r="434" spans="7:11" ht="12.75">
      <c r="G434" s="62"/>
      <c r="H434" s="102"/>
      <c r="I434" s="102"/>
      <c r="J434" s="102"/>
      <c r="K434" s="102"/>
    </row>
    <row r="435" spans="7:11" ht="12.75">
      <c r="G435" s="62"/>
      <c r="H435" s="102"/>
      <c r="I435" s="102"/>
      <c r="J435" s="102"/>
      <c r="K435" s="102"/>
    </row>
    <row r="436" spans="7:11" ht="12.75">
      <c r="G436" s="62"/>
      <c r="H436" s="102"/>
      <c r="I436" s="102"/>
      <c r="J436" s="102"/>
      <c r="K436" s="102"/>
    </row>
    <row r="437" spans="7:11" ht="12.75">
      <c r="G437" s="62"/>
      <c r="H437" s="102"/>
      <c r="I437" s="102"/>
      <c r="J437" s="102"/>
      <c r="K437" s="102"/>
    </row>
    <row r="438" spans="7:11" ht="12.75">
      <c r="G438" s="62"/>
      <c r="H438" s="102"/>
      <c r="I438" s="102"/>
      <c r="J438" s="102"/>
      <c r="K438" s="102"/>
    </row>
    <row r="439" spans="7:11" ht="12.75">
      <c r="G439" s="62"/>
      <c r="H439" s="102"/>
      <c r="I439" s="102"/>
      <c r="J439" s="102"/>
      <c r="K439" s="102"/>
    </row>
    <row r="440" spans="7:11" ht="12.75">
      <c r="G440" s="62"/>
      <c r="H440" s="102"/>
      <c r="I440" s="102"/>
      <c r="J440" s="102"/>
      <c r="K440" s="102"/>
    </row>
    <row r="441" spans="7:11" ht="12.75">
      <c r="G441" s="62"/>
      <c r="H441" s="102"/>
      <c r="I441" s="102"/>
      <c r="J441" s="102"/>
      <c r="K441" s="102"/>
    </row>
    <row r="442" spans="7:11" ht="12.75">
      <c r="G442" s="62"/>
      <c r="H442" s="102"/>
      <c r="I442" s="102"/>
      <c r="J442" s="102"/>
      <c r="K442" s="102"/>
    </row>
    <row r="443" spans="7:11" ht="12.75">
      <c r="G443" s="62"/>
      <c r="H443" s="102"/>
      <c r="I443" s="102"/>
      <c r="J443" s="102"/>
      <c r="K443" s="102"/>
    </row>
    <row r="444" spans="7:11" ht="12.75">
      <c r="G444" s="62"/>
      <c r="H444" s="102"/>
      <c r="I444" s="102"/>
      <c r="J444" s="102"/>
      <c r="K444" s="102"/>
    </row>
    <row r="445" spans="7:11" ht="12.75">
      <c r="G445" s="62"/>
      <c r="H445" s="102"/>
      <c r="I445" s="102"/>
      <c r="J445" s="102"/>
      <c r="K445" s="102"/>
    </row>
    <row r="446" spans="7:11" ht="12.75">
      <c r="G446" s="62"/>
      <c r="H446" s="102"/>
      <c r="I446" s="102"/>
      <c r="J446" s="102"/>
      <c r="K446" s="102"/>
    </row>
    <row r="447" spans="7:11" ht="12.75">
      <c r="G447" s="62"/>
      <c r="H447" s="102"/>
      <c r="I447" s="102"/>
      <c r="J447" s="102"/>
      <c r="K447" s="102"/>
    </row>
    <row r="448" spans="7:11" ht="12.75">
      <c r="G448" s="62"/>
      <c r="H448" s="102"/>
      <c r="I448" s="102"/>
      <c r="J448" s="102"/>
      <c r="K448" s="102"/>
    </row>
    <row r="449" spans="7:11" ht="12.75">
      <c r="G449" s="62"/>
      <c r="H449" s="102"/>
      <c r="I449" s="102"/>
      <c r="J449" s="102"/>
      <c r="K449" s="102"/>
    </row>
    <row r="450" spans="7:11" ht="12.75">
      <c r="G450" s="62"/>
      <c r="H450" s="102"/>
      <c r="I450" s="102"/>
      <c r="J450" s="102"/>
      <c r="K450" s="102"/>
    </row>
    <row r="451" spans="7:11" ht="12.75">
      <c r="G451" s="62"/>
      <c r="H451" s="102"/>
      <c r="I451" s="102"/>
      <c r="J451" s="102"/>
      <c r="K451" s="102"/>
    </row>
    <row r="452" spans="7:11" ht="12.75">
      <c r="G452" s="62"/>
      <c r="H452" s="102"/>
      <c r="I452" s="102"/>
      <c r="J452" s="102"/>
      <c r="K452" s="102"/>
    </row>
    <row r="453" spans="7:11" ht="12.75">
      <c r="G453" s="62"/>
      <c r="H453" s="102"/>
      <c r="I453" s="102"/>
      <c r="J453" s="102"/>
      <c r="K453" s="102"/>
    </row>
    <row r="454" spans="7:11" ht="12.75">
      <c r="G454" s="62"/>
      <c r="H454" s="102"/>
      <c r="I454" s="102"/>
      <c r="J454" s="102"/>
      <c r="K454" s="102"/>
    </row>
    <row r="455" spans="7:11" ht="12.75">
      <c r="G455" s="62"/>
      <c r="H455" s="102"/>
      <c r="I455" s="102"/>
      <c r="J455" s="102"/>
      <c r="K455" s="102"/>
    </row>
    <row r="456" spans="7:11" ht="12.75">
      <c r="G456" s="62"/>
      <c r="H456" s="102"/>
      <c r="I456" s="102"/>
      <c r="J456" s="102"/>
      <c r="K456" s="102"/>
    </row>
    <row r="457" spans="7:11" ht="12.75">
      <c r="G457" s="62"/>
      <c r="H457" s="102"/>
      <c r="I457" s="102"/>
      <c r="J457" s="102"/>
      <c r="K457" s="102"/>
    </row>
    <row r="458" spans="7:11" ht="12.75">
      <c r="G458" s="62"/>
      <c r="H458" s="102"/>
      <c r="I458" s="102"/>
      <c r="J458" s="102"/>
      <c r="K458" s="102"/>
    </row>
    <row r="459" spans="7:11" ht="12.75">
      <c r="G459" s="62"/>
      <c r="H459" s="102"/>
      <c r="I459" s="102"/>
      <c r="J459" s="102"/>
      <c r="K459" s="102"/>
    </row>
    <row r="460" spans="7:11" ht="12.75">
      <c r="G460" s="62"/>
      <c r="H460" s="102"/>
      <c r="I460" s="102"/>
      <c r="J460" s="102"/>
      <c r="K460" s="102"/>
    </row>
    <row r="461" spans="7:11" ht="12.75">
      <c r="G461" s="62"/>
      <c r="H461" s="102"/>
      <c r="I461" s="102"/>
      <c r="J461" s="102"/>
      <c r="K461" s="102"/>
    </row>
    <row r="462" spans="7:11" ht="12.75">
      <c r="G462" s="62"/>
      <c r="H462" s="102"/>
      <c r="I462" s="102"/>
      <c r="J462" s="102"/>
      <c r="K462" s="102"/>
    </row>
    <row r="463" spans="7:11" ht="12.75">
      <c r="G463" s="62"/>
      <c r="H463" s="102"/>
      <c r="I463" s="102"/>
      <c r="J463" s="102"/>
      <c r="K463" s="102"/>
    </row>
    <row r="464" spans="7:11" ht="12.75">
      <c r="G464" s="62"/>
      <c r="H464" s="102"/>
      <c r="I464" s="102"/>
      <c r="J464" s="102"/>
      <c r="K464" s="102"/>
    </row>
    <row r="465" spans="7:11" ht="12.75">
      <c r="G465" s="62"/>
      <c r="H465" s="102"/>
      <c r="I465" s="102"/>
      <c r="J465" s="102"/>
      <c r="K465" s="102"/>
    </row>
    <row r="466" spans="7:11" ht="12.75">
      <c r="G466" s="62"/>
      <c r="H466" s="102"/>
      <c r="I466" s="102"/>
      <c r="J466" s="102"/>
      <c r="K466" s="102"/>
    </row>
    <row r="467" spans="7:11" ht="12.75">
      <c r="G467" s="62"/>
      <c r="H467" s="102"/>
      <c r="I467" s="102"/>
      <c r="J467" s="102"/>
      <c r="K467" s="102"/>
    </row>
    <row r="468" spans="7:11" ht="12.75">
      <c r="G468" s="62"/>
      <c r="H468" s="102"/>
      <c r="I468" s="102"/>
      <c r="J468" s="102"/>
      <c r="K468" s="102"/>
    </row>
    <row r="469" spans="7:11" ht="12.75">
      <c r="G469" s="62"/>
      <c r="H469" s="102"/>
      <c r="I469" s="102"/>
      <c r="J469" s="102"/>
      <c r="K469" s="102"/>
    </row>
    <row r="470" spans="7:11" ht="12.75">
      <c r="G470" s="62"/>
      <c r="H470" s="102"/>
      <c r="I470" s="102"/>
      <c r="J470" s="102"/>
      <c r="K470" s="102"/>
    </row>
    <row r="471" spans="7:11" ht="12.75">
      <c r="G471" s="62"/>
      <c r="H471" s="102"/>
      <c r="I471" s="102"/>
      <c r="J471" s="102"/>
      <c r="K471" s="102"/>
    </row>
    <row r="472" spans="7:11" ht="12.75">
      <c r="G472" s="62"/>
      <c r="H472" s="102"/>
      <c r="I472" s="102"/>
      <c r="J472" s="102"/>
      <c r="K472" s="102"/>
    </row>
    <row r="473" spans="7:11" ht="12.75">
      <c r="G473" s="62"/>
      <c r="H473" s="102"/>
      <c r="I473" s="102"/>
      <c r="J473" s="102"/>
      <c r="K473" s="102"/>
    </row>
    <row r="474" spans="7:11" ht="12.75">
      <c r="G474" s="62"/>
      <c r="H474" s="102"/>
      <c r="I474" s="102"/>
      <c r="J474" s="102"/>
      <c r="K474" s="102"/>
    </row>
    <row r="475" spans="7:11" ht="12.75">
      <c r="G475" s="62"/>
      <c r="H475" s="102"/>
      <c r="I475" s="102"/>
      <c r="J475" s="102"/>
      <c r="K475" s="102"/>
    </row>
    <row r="476" spans="7:11" ht="12.75">
      <c r="G476" s="62"/>
      <c r="H476" s="102"/>
      <c r="I476" s="102"/>
      <c r="J476" s="102"/>
      <c r="K476" s="102"/>
    </row>
    <row r="477" spans="7:11" ht="12.75">
      <c r="G477" s="62"/>
      <c r="H477" s="102"/>
      <c r="I477" s="102"/>
      <c r="J477" s="102"/>
      <c r="K477" s="102"/>
    </row>
    <row r="478" spans="7:11" ht="12.75">
      <c r="G478" s="62"/>
      <c r="H478" s="102"/>
      <c r="I478" s="102"/>
      <c r="J478" s="102"/>
      <c r="K478" s="102"/>
    </row>
    <row r="479" spans="7:11" ht="12.75">
      <c r="G479" s="62"/>
      <c r="H479" s="102"/>
      <c r="I479" s="102"/>
      <c r="J479" s="102"/>
      <c r="K479" s="102"/>
    </row>
    <row r="480" spans="7:11" ht="12.75">
      <c r="G480" s="62"/>
      <c r="H480" s="102"/>
      <c r="I480" s="102"/>
      <c r="J480" s="102"/>
      <c r="K480" s="102"/>
    </row>
    <row r="481" spans="7:11" ht="12.75">
      <c r="G481" s="62"/>
      <c r="H481" s="102"/>
      <c r="I481" s="102"/>
      <c r="J481" s="102"/>
      <c r="K481" s="102"/>
    </row>
    <row r="482" spans="7:11" ht="12.75">
      <c r="G482" s="62"/>
      <c r="H482" s="102"/>
      <c r="I482" s="102"/>
      <c r="J482" s="102"/>
      <c r="K482" s="102"/>
    </row>
    <row r="483" spans="7:11" ht="12.75">
      <c r="G483" s="62"/>
      <c r="H483" s="102"/>
      <c r="I483" s="102"/>
      <c r="J483" s="102"/>
      <c r="K483" s="102"/>
    </row>
    <row r="484" spans="7:11" ht="12.75">
      <c r="G484" s="62"/>
      <c r="H484" s="102"/>
      <c r="I484" s="102"/>
      <c r="J484" s="102"/>
      <c r="K484" s="102"/>
    </row>
    <row r="485" spans="7:11" ht="12.75">
      <c r="G485" s="62"/>
      <c r="H485" s="102"/>
      <c r="I485" s="102"/>
      <c r="J485" s="102"/>
      <c r="K485" s="102"/>
    </row>
    <row r="486" spans="7:11" ht="12.75">
      <c r="G486" s="62"/>
      <c r="H486" s="102"/>
      <c r="I486" s="102"/>
      <c r="J486" s="102"/>
      <c r="K486" s="102"/>
    </row>
    <row r="487" spans="7:11" ht="12.75">
      <c r="G487" s="62"/>
      <c r="H487" s="102"/>
      <c r="I487" s="102"/>
      <c r="J487" s="102"/>
      <c r="K487" s="102"/>
    </row>
    <row r="488" spans="7:11" ht="12.75">
      <c r="G488" s="62"/>
      <c r="H488" s="102"/>
      <c r="I488" s="102"/>
      <c r="J488" s="102"/>
      <c r="K488" s="102"/>
    </row>
    <row r="489" spans="7:11" ht="12.75">
      <c r="G489" s="62"/>
      <c r="H489" s="102"/>
      <c r="I489" s="102"/>
      <c r="J489" s="102"/>
      <c r="K489" s="102"/>
    </row>
    <row r="490" spans="7:11" ht="12.75">
      <c r="G490" s="62"/>
      <c r="H490" s="102"/>
      <c r="I490" s="102"/>
      <c r="J490" s="102"/>
      <c r="K490" s="102"/>
    </row>
    <row r="491" spans="7:11" ht="12.75">
      <c r="G491" s="62"/>
      <c r="H491" s="102"/>
      <c r="I491" s="102"/>
      <c r="J491" s="102"/>
      <c r="K491" s="102"/>
    </row>
    <row r="492" spans="7:11" ht="12.75">
      <c r="G492" s="62"/>
      <c r="H492" s="102"/>
      <c r="I492" s="102"/>
      <c r="J492" s="102"/>
      <c r="K492" s="102"/>
    </row>
    <row r="493" spans="7:11" ht="12.75">
      <c r="G493" s="62"/>
      <c r="H493" s="102"/>
      <c r="I493" s="102"/>
      <c r="J493" s="102"/>
      <c r="K493" s="102"/>
    </row>
    <row r="494" spans="7:11" ht="12.75">
      <c r="G494" s="62"/>
      <c r="H494" s="102"/>
      <c r="I494" s="102"/>
      <c r="J494" s="102"/>
      <c r="K494" s="102"/>
    </row>
    <row r="495" spans="7:11" ht="12.75">
      <c r="G495" s="62"/>
      <c r="H495" s="102"/>
      <c r="I495" s="102"/>
      <c r="J495" s="102"/>
      <c r="K495" s="102"/>
    </row>
    <row r="496" spans="7:11" ht="12.75">
      <c r="G496" s="62"/>
      <c r="H496" s="102"/>
      <c r="I496" s="102"/>
      <c r="J496" s="102"/>
      <c r="K496" s="102"/>
    </row>
    <row r="497" spans="7:11" ht="12.75">
      <c r="G497" s="62"/>
      <c r="H497" s="102"/>
      <c r="I497" s="102"/>
      <c r="J497" s="102"/>
      <c r="K497" s="102"/>
    </row>
    <row r="498" spans="7:11" ht="12.75">
      <c r="G498" s="62"/>
      <c r="H498" s="102"/>
      <c r="I498" s="102"/>
      <c r="J498" s="102"/>
      <c r="K498" s="102"/>
    </row>
    <row r="499" spans="7:11" ht="12.75">
      <c r="G499" s="62"/>
      <c r="H499" s="102"/>
      <c r="I499" s="102"/>
      <c r="J499" s="102"/>
      <c r="K499" s="102"/>
    </row>
    <row r="500" spans="7:11" ht="12.75">
      <c r="G500" s="62"/>
      <c r="H500" s="102"/>
      <c r="I500" s="102"/>
      <c r="J500" s="102"/>
      <c r="K500" s="102"/>
    </row>
    <row r="501" spans="7:11" ht="12.75">
      <c r="G501" s="62"/>
      <c r="H501" s="102"/>
      <c r="I501" s="102"/>
      <c r="J501" s="102"/>
      <c r="K501" s="102"/>
    </row>
    <row r="502" spans="7:11" ht="12.75">
      <c r="G502" s="62"/>
      <c r="H502" s="102"/>
      <c r="I502" s="102"/>
      <c r="J502" s="102"/>
      <c r="K502" s="102"/>
    </row>
    <row r="503" spans="7:11" ht="12.75">
      <c r="G503" s="62"/>
      <c r="H503" s="102"/>
      <c r="I503" s="102"/>
      <c r="J503" s="102"/>
      <c r="K503" s="102"/>
    </row>
    <row r="504" spans="7:11" ht="12.75">
      <c r="G504" s="62"/>
      <c r="H504" s="102"/>
      <c r="I504" s="102"/>
      <c r="J504" s="102"/>
      <c r="K504" s="102"/>
    </row>
    <row r="505" spans="7:11" ht="12.75">
      <c r="G505" s="62"/>
      <c r="H505" s="102"/>
      <c r="I505" s="102"/>
      <c r="J505" s="102"/>
      <c r="K505" s="102"/>
    </row>
    <row r="506" spans="7:11" ht="12.75">
      <c r="G506" s="62"/>
      <c r="H506" s="102"/>
      <c r="I506" s="102"/>
      <c r="J506" s="102"/>
      <c r="K506" s="102"/>
    </row>
    <row r="507" spans="7:11" ht="12.75">
      <c r="G507" s="62"/>
      <c r="H507" s="102"/>
      <c r="I507" s="102"/>
      <c r="J507" s="102"/>
      <c r="K507" s="102"/>
    </row>
    <row r="508" spans="7:11" ht="12.75">
      <c r="G508" s="62"/>
      <c r="H508" s="102"/>
      <c r="I508" s="102"/>
      <c r="J508" s="102"/>
      <c r="K508" s="102"/>
    </row>
    <row r="509" spans="7:11" ht="12.75">
      <c r="G509" s="62"/>
      <c r="H509" s="102"/>
      <c r="I509" s="102"/>
      <c r="J509" s="102"/>
      <c r="K509" s="102"/>
    </row>
    <row r="510" spans="7:11" ht="12.75">
      <c r="G510" s="62"/>
      <c r="H510" s="102"/>
      <c r="I510" s="102"/>
      <c r="J510" s="102"/>
      <c r="K510" s="102"/>
    </row>
    <row r="511" spans="7:11" ht="12.75">
      <c r="G511" s="62"/>
      <c r="H511" s="102"/>
      <c r="I511" s="102"/>
      <c r="J511" s="102"/>
      <c r="K511" s="102"/>
    </row>
    <row r="512" spans="7:11" ht="12.75">
      <c r="G512" s="62"/>
      <c r="H512" s="102"/>
      <c r="I512" s="102"/>
      <c r="J512" s="102"/>
      <c r="K512" s="102"/>
    </row>
    <row r="513" spans="7:11" ht="12.75">
      <c r="G513" s="62"/>
      <c r="H513" s="102"/>
      <c r="I513" s="102"/>
      <c r="J513" s="102"/>
      <c r="K513" s="102"/>
    </row>
    <row r="514" spans="7:11" ht="12.75">
      <c r="G514" s="62"/>
      <c r="H514" s="102"/>
      <c r="I514" s="102"/>
      <c r="J514" s="102"/>
      <c r="K514" s="102"/>
    </row>
    <row r="515" spans="7:11" ht="12.75">
      <c r="G515" s="62"/>
      <c r="H515" s="102"/>
      <c r="I515" s="102"/>
      <c r="J515" s="102"/>
      <c r="K515" s="102"/>
    </row>
    <row r="516" spans="7:11" ht="12.75">
      <c r="G516" s="62"/>
      <c r="H516" s="102"/>
      <c r="I516" s="102"/>
      <c r="J516" s="102"/>
      <c r="K516" s="102"/>
    </row>
    <row r="517" spans="7:11" ht="12.75">
      <c r="G517" s="62"/>
      <c r="H517" s="102"/>
      <c r="I517" s="102"/>
      <c r="J517" s="102"/>
      <c r="K517" s="102"/>
    </row>
    <row r="518" spans="7:11" ht="12.75">
      <c r="G518" s="62"/>
      <c r="H518" s="102"/>
      <c r="I518" s="102"/>
      <c r="J518" s="102"/>
      <c r="K518" s="102"/>
    </row>
    <row r="519" spans="7:11" ht="12.75">
      <c r="G519" s="62"/>
      <c r="H519" s="102"/>
      <c r="I519" s="102"/>
      <c r="J519" s="102"/>
      <c r="K519" s="102"/>
    </row>
    <row r="520" spans="7:11" ht="12.75">
      <c r="G520" s="62"/>
      <c r="H520" s="102"/>
      <c r="I520" s="102"/>
      <c r="J520" s="102"/>
      <c r="K520" s="102"/>
    </row>
    <row r="521" spans="7:11" ht="12.75">
      <c r="G521" s="62"/>
      <c r="H521" s="102"/>
      <c r="I521" s="102"/>
      <c r="J521" s="102"/>
      <c r="K521" s="102"/>
    </row>
    <row r="522" spans="7:11" ht="12.75">
      <c r="G522" s="62"/>
      <c r="H522" s="102"/>
      <c r="I522" s="102"/>
      <c r="J522" s="102"/>
      <c r="K522" s="102"/>
    </row>
    <row r="523" spans="7:11" ht="12.75">
      <c r="G523" s="62"/>
      <c r="H523" s="102"/>
      <c r="I523" s="102"/>
      <c r="J523" s="102"/>
      <c r="K523" s="102"/>
    </row>
    <row r="524" spans="7:11" ht="12.75">
      <c r="G524" s="62"/>
      <c r="H524" s="102"/>
      <c r="I524" s="102"/>
      <c r="J524" s="102"/>
      <c r="K524" s="102"/>
    </row>
    <row r="525" spans="7:11" ht="12.75">
      <c r="G525" s="62"/>
      <c r="H525" s="102"/>
      <c r="I525" s="102"/>
      <c r="J525" s="102"/>
      <c r="K525" s="102"/>
    </row>
    <row r="526" spans="7:11" ht="12.75">
      <c r="G526" s="62"/>
      <c r="H526" s="102"/>
      <c r="I526" s="102"/>
      <c r="J526" s="102"/>
      <c r="K526" s="102"/>
    </row>
    <row r="527" spans="7:11" ht="12.75">
      <c r="G527" s="62"/>
      <c r="H527" s="102"/>
      <c r="I527" s="102"/>
      <c r="J527" s="102"/>
      <c r="K527" s="102"/>
    </row>
    <row r="528" spans="7:11" ht="12.75">
      <c r="G528" s="62"/>
      <c r="H528" s="102"/>
      <c r="I528" s="102"/>
      <c r="J528" s="102"/>
      <c r="K528" s="102"/>
    </row>
    <row r="529" spans="7:11" ht="12.75">
      <c r="G529" s="62"/>
      <c r="H529" s="102"/>
      <c r="I529" s="102"/>
      <c r="J529" s="102"/>
      <c r="K529" s="102"/>
    </row>
    <row r="530" spans="7:11" ht="12.75">
      <c r="G530" s="62"/>
      <c r="H530" s="102"/>
      <c r="I530" s="102"/>
      <c r="J530" s="102"/>
      <c r="K530" s="102"/>
    </row>
    <row r="531" spans="7:11" ht="12.75">
      <c r="G531" s="62"/>
      <c r="H531" s="102"/>
      <c r="I531" s="102"/>
      <c r="J531" s="102"/>
      <c r="K531" s="102"/>
    </row>
    <row r="532" spans="7:11" ht="12.75">
      <c r="G532" s="62"/>
      <c r="H532" s="102"/>
      <c r="I532" s="102"/>
      <c r="J532" s="102"/>
      <c r="K532" s="102"/>
    </row>
    <row r="533" spans="7:11" ht="12.75">
      <c r="G533" s="62"/>
      <c r="H533" s="102"/>
      <c r="I533" s="102"/>
      <c r="J533" s="102"/>
      <c r="K533" s="102"/>
    </row>
    <row r="534" spans="7:11" ht="12.75">
      <c r="G534" s="62"/>
      <c r="H534" s="102"/>
      <c r="I534" s="102"/>
      <c r="J534" s="102"/>
      <c r="K534" s="102"/>
    </row>
    <row r="535" spans="7:11" ht="12.75">
      <c r="G535" s="62"/>
      <c r="H535" s="102"/>
      <c r="I535" s="102"/>
      <c r="J535" s="102"/>
      <c r="K535" s="102"/>
    </row>
    <row r="536" spans="7:11" ht="12.75">
      <c r="G536" s="62"/>
      <c r="H536" s="102"/>
      <c r="I536" s="102"/>
      <c r="J536" s="102"/>
      <c r="K536" s="102"/>
    </row>
    <row r="537" spans="7:11" ht="12.75">
      <c r="G537" s="62"/>
      <c r="H537" s="102"/>
      <c r="I537" s="102"/>
      <c r="J537" s="102"/>
      <c r="K537" s="102"/>
    </row>
    <row r="538" spans="7:11" ht="12.75">
      <c r="G538" s="62"/>
      <c r="H538" s="102"/>
      <c r="I538" s="102"/>
      <c r="J538" s="102"/>
      <c r="K538" s="102"/>
    </row>
    <row r="539" spans="7:11" ht="12.75">
      <c r="G539" s="62"/>
      <c r="H539" s="102"/>
      <c r="I539" s="102"/>
      <c r="J539" s="102"/>
      <c r="K539" s="102"/>
    </row>
    <row r="540" spans="7:11" ht="12.75">
      <c r="G540" s="62"/>
      <c r="H540" s="102"/>
      <c r="I540" s="102"/>
      <c r="J540" s="102"/>
      <c r="K540" s="102"/>
    </row>
    <row r="541" spans="7:11" ht="12.75">
      <c r="G541" s="62"/>
      <c r="H541" s="102"/>
      <c r="I541" s="102"/>
      <c r="J541" s="102"/>
      <c r="K541" s="102"/>
    </row>
    <row r="542" spans="7:11" ht="12.75">
      <c r="G542" s="62"/>
      <c r="H542" s="102"/>
      <c r="I542" s="102"/>
      <c r="J542" s="102"/>
      <c r="K542" s="102"/>
    </row>
    <row r="543" spans="7:11" ht="12.75">
      <c r="G543" s="62"/>
      <c r="H543" s="102"/>
      <c r="I543" s="102"/>
      <c r="J543" s="102"/>
      <c r="K543" s="102"/>
    </row>
    <row r="544" spans="7:11" ht="12.75">
      <c r="G544" s="62"/>
      <c r="H544" s="102"/>
      <c r="I544" s="102"/>
      <c r="J544" s="102"/>
      <c r="K544" s="102"/>
    </row>
    <row r="545" spans="7:11" ht="12.75">
      <c r="G545" s="62"/>
      <c r="H545" s="102"/>
      <c r="I545" s="102"/>
      <c r="J545" s="102"/>
      <c r="K545" s="102"/>
    </row>
    <row r="546" spans="7:11" ht="12.75">
      <c r="G546" s="62"/>
      <c r="H546" s="102"/>
      <c r="I546" s="102"/>
      <c r="J546" s="102"/>
      <c r="K546" s="102"/>
    </row>
    <row r="547" spans="7:11" ht="12.75">
      <c r="G547" s="62"/>
      <c r="H547" s="102"/>
      <c r="I547" s="102"/>
      <c r="J547" s="102"/>
      <c r="K547" s="102"/>
    </row>
    <row r="548" spans="7:11" ht="12.75">
      <c r="G548" s="62"/>
      <c r="H548" s="102"/>
      <c r="I548" s="102"/>
      <c r="J548" s="102"/>
      <c r="K548" s="102"/>
    </row>
    <row r="549" spans="7:11" ht="12.75">
      <c r="G549" s="62"/>
      <c r="H549" s="102"/>
      <c r="I549" s="102"/>
      <c r="J549" s="102"/>
      <c r="K549" s="102"/>
    </row>
    <row r="550" spans="7:11" ht="12.75">
      <c r="G550" s="62"/>
      <c r="H550" s="102"/>
      <c r="I550" s="102"/>
      <c r="J550" s="102"/>
      <c r="K550" s="102"/>
    </row>
    <row r="551" spans="7:11" ht="12.75">
      <c r="G551" s="62"/>
      <c r="H551" s="102"/>
      <c r="I551" s="102"/>
      <c r="J551" s="102"/>
      <c r="K551" s="102"/>
    </row>
    <row r="552" spans="7:11" ht="12.75">
      <c r="G552" s="62"/>
      <c r="H552" s="102"/>
      <c r="I552" s="102"/>
      <c r="J552" s="102"/>
      <c r="K552" s="102"/>
    </row>
    <row r="553" spans="7:11" ht="12.75">
      <c r="G553" s="62"/>
      <c r="H553" s="102"/>
      <c r="I553" s="102"/>
      <c r="J553" s="102"/>
      <c r="K553" s="102"/>
    </row>
    <row r="554" spans="7:11" ht="12.75">
      <c r="G554" s="62"/>
      <c r="H554" s="102"/>
      <c r="I554" s="102"/>
      <c r="J554" s="102"/>
      <c r="K554" s="102"/>
    </row>
    <row r="555" spans="7:11" ht="12.75">
      <c r="G555" s="62"/>
      <c r="H555" s="102"/>
      <c r="I555" s="102"/>
      <c r="J555" s="102"/>
      <c r="K555" s="102"/>
    </row>
    <row r="556" spans="7:11" ht="12.75">
      <c r="G556" s="62"/>
      <c r="H556" s="102"/>
      <c r="I556" s="102"/>
      <c r="J556" s="102"/>
      <c r="K556" s="102"/>
    </row>
    <row r="557" spans="7:11" ht="12.75">
      <c r="G557" s="62"/>
      <c r="H557" s="102"/>
      <c r="I557" s="102"/>
      <c r="J557" s="102"/>
      <c r="K557" s="102"/>
    </row>
    <row r="558" spans="7:11" ht="12.75">
      <c r="G558" s="62"/>
      <c r="H558" s="102"/>
      <c r="I558" s="102"/>
      <c r="J558" s="102"/>
      <c r="K558" s="102"/>
    </row>
    <row r="559" spans="7:11" ht="12.75">
      <c r="G559" s="62"/>
      <c r="H559" s="102"/>
      <c r="I559" s="102"/>
      <c r="J559" s="102"/>
      <c r="K559" s="102"/>
    </row>
    <row r="560" spans="7:11" ht="12.75">
      <c r="G560" s="62"/>
      <c r="H560" s="102"/>
      <c r="I560" s="102"/>
      <c r="J560" s="102"/>
      <c r="K560" s="102"/>
    </row>
    <row r="561" spans="7:11" ht="12.75">
      <c r="G561" s="62"/>
      <c r="H561" s="102"/>
      <c r="I561" s="102"/>
      <c r="J561" s="102"/>
      <c r="K561" s="102"/>
    </row>
    <row r="562" spans="7:11" ht="12.75">
      <c r="G562" s="62"/>
      <c r="H562" s="102"/>
      <c r="I562" s="102"/>
      <c r="J562" s="102"/>
      <c r="K562" s="102"/>
    </row>
    <row r="563" spans="7:11" ht="12.75">
      <c r="G563" s="62"/>
      <c r="H563" s="102"/>
      <c r="I563" s="102"/>
      <c r="J563" s="102"/>
      <c r="K563" s="102"/>
    </row>
    <row r="564" spans="7:11" ht="12.75">
      <c r="G564" s="62"/>
      <c r="H564" s="102"/>
      <c r="I564" s="102"/>
      <c r="J564" s="102"/>
      <c r="K564" s="102"/>
    </row>
    <row r="565" spans="7:11" ht="12.75">
      <c r="G565" s="62"/>
      <c r="H565" s="102"/>
      <c r="I565" s="102"/>
      <c r="J565" s="102"/>
      <c r="K565" s="102"/>
    </row>
    <row r="566" spans="7:11" ht="12.75">
      <c r="G566" s="62"/>
      <c r="H566" s="102"/>
      <c r="I566" s="102"/>
      <c r="J566" s="102"/>
      <c r="K566" s="102"/>
    </row>
    <row r="567" spans="7:11" ht="12.75">
      <c r="G567" s="62"/>
      <c r="H567" s="102"/>
      <c r="I567" s="102"/>
      <c r="J567" s="102"/>
      <c r="K567" s="102"/>
    </row>
    <row r="568" spans="7:11" ht="12.75">
      <c r="G568" s="62"/>
      <c r="H568" s="102"/>
      <c r="I568" s="102"/>
      <c r="J568" s="102"/>
      <c r="K568" s="102"/>
    </row>
    <row r="569" spans="7:11" ht="12.75">
      <c r="G569" s="62"/>
      <c r="H569" s="102"/>
      <c r="I569" s="102"/>
      <c r="J569" s="102"/>
      <c r="K569" s="102"/>
    </row>
    <row r="570" spans="7:11" ht="12.75">
      <c r="G570" s="62"/>
      <c r="H570" s="102"/>
      <c r="I570" s="102"/>
      <c r="J570" s="102"/>
      <c r="K570" s="102"/>
    </row>
    <row r="571" spans="7:11" ht="12.75">
      <c r="G571" s="62"/>
      <c r="H571" s="102"/>
      <c r="I571" s="102"/>
      <c r="J571" s="102"/>
      <c r="K571" s="102"/>
    </row>
    <row r="572" spans="7:11" ht="12.75">
      <c r="G572" s="62"/>
      <c r="H572" s="102"/>
      <c r="I572" s="102"/>
      <c r="J572" s="102"/>
      <c r="K572" s="102"/>
    </row>
    <row r="573" spans="7:11" ht="12.75">
      <c r="G573" s="62"/>
      <c r="H573" s="102"/>
      <c r="I573" s="102"/>
      <c r="J573" s="102"/>
      <c r="K573" s="102"/>
    </row>
    <row r="574" spans="7:11" ht="12.75">
      <c r="G574" s="62"/>
      <c r="H574" s="102"/>
      <c r="I574" s="102"/>
      <c r="J574" s="102"/>
      <c r="K574" s="102"/>
    </row>
    <row r="575" spans="7:11" ht="12.75">
      <c r="G575" s="62"/>
      <c r="H575" s="102"/>
      <c r="I575" s="102"/>
      <c r="J575" s="102"/>
      <c r="K575" s="102"/>
    </row>
    <row r="576" spans="7:11" ht="12.75">
      <c r="G576" s="62"/>
      <c r="H576" s="102"/>
      <c r="I576" s="102"/>
      <c r="J576" s="102"/>
      <c r="K576" s="102"/>
    </row>
    <row r="577" spans="7:11" ht="12.75">
      <c r="G577" s="62"/>
      <c r="H577" s="102"/>
      <c r="I577" s="102"/>
      <c r="J577" s="102"/>
      <c r="K577" s="102"/>
    </row>
    <row r="578" spans="7:11" ht="12.75">
      <c r="G578" s="62"/>
      <c r="H578" s="102"/>
      <c r="I578" s="102"/>
      <c r="J578" s="102"/>
      <c r="K578" s="102"/>
    </row>
    <row r="579" spans="7:11" ht="12.75">
      <c r="G579" s="62"/>
      <c r="H579" s="102"/>
      <c r="I579" s="102"/>
      <c r="J579" s="102"/>
      <c r="K579" s="102"/>
    </row>
    <row r="580" spans="7:11" ht="12.75">
      <c r="G580" s="62"/>
      <c r="H580" s="102"/>
      <c r="I580" s="102"/>
      <c r="J580" s="102"/>
      <c r="K580" s="102"/>
    </row>
    <row r="581" spans="7:11" ht="12.75">
      <c r="G581" s="62"/>
      <c r="H581" s="102"/>
      <c r="I581" s="102"/>
      <c r="J581" s="102"/>
      <c r="K581" s="102"/>
    </row>
    <row r="582" spans="7:11" ht="12.75">
      <c r="G582" s="62"/>
      <c r="H582" s="102"/>
      <c r="I582" s="102"/>
      <c r="J582" s="102"/>
      <c r="K582" s="102"/>
    </row>
    <row r="583" spans="7:11" ht="12.75">
      <c r="G583" s="62"/>
      <c r="H583" s="102"/>
      <c r="I583" s="102"/>
      <c r="J583" s="102"/>
      <c r="K583" s="102"/>
    </row>
    <row r="584" spans="7:11" ht="12.75">
      <c r="G584" s="62"/>
      <c r="H584" s="102"/>
      <c r="I584" s="102"/>
      <c r="J584" s="102"/>
      <c r="K584" s="102"/>
    </row>
    <row r="585" spans="7:11" ht="12.75">
      <c r="G585" s="62"/>
      <c r="H585" s="102"/>
      <c r="I585" s="102"/>
      <c r="J585" s="102"/>
      <c r="K585" s="102"/>
    </row>
    <row r="586" spans="7:11" ht="12.75">
      <c r="G586" s="62"/>
      <c r="H586" s="102"/>
      <c r="I586" s="102"/>
      <c r="J586" s="102"/>
      <c r="K586" s="102"/>
    </row>
    <row r="587" spans="7:11" ht="12.75">
      <c r="G587" s="62"/>
      <c r="H587" s="102"/>
      <c r="I587" s="102"/>
      <c r="J587" s="102"/>
      <c r="K587" s="102"/>
    </row>
    <row r="588" spans="7:11" ht="12.75">
      <c r="G588" s="62"/>
      <c r="H588" s="102"/>
      <c r="I588" s="102"/>
      <c r="J588" s="102"/>
      <c r="K588" s="102"/>
    </row>
    <row r="589" spans="7:11" ht="12.75">
      <c r="G589" s="62"/>
      <c r="H589" s="102"/>
      <c r="I589" s="102"/>
      <c r="J589" s="102"/>
      <c r="K589" s="102"/>
    </row>
    <row r="590" spans="7:11" ht="12.75">
      <c r="G590" s="62"/>
      <c r="H590" s="102"/>
      <c r="I590" s="102"/>
      <c r="J590" s="102"/>
      <c r="K590" s="102"/>
    </row>
    <row r="591" spans="7:11" ht="12.75">
      <c r="G591" s="62"/>
      <c r="H591" s="102"/>
      <c r="I591" s="102"/>
      <c r="J591" s="102"/>
      <c r="K591" s="102"/>
    </row>
    <row r="592" spans="7:11" ht="12.75">
      <c r="G592" s="62"/>
      <c r="H592" s="102"/>
      <c r="I592" s="102"/>
      <c r="J592" s="102"/>
      <c r="K592" s="102"/>
    </row>
    <row r="593" spans="7:11" ht="12.75">
      <c r="G593" s="62"/>
      <c r="H593" s="102"/>
      <c r="I593" s="102"/>
      <c r="J593" s="102"/>
      <c r="K593" s="102"/>
    </row>
    <row r="594" spans="7:11" ht="12.75">
      <c r="G594" s="62"/>
      <c r="H594" s="102"/>
      <c r="I594" s="102"/>
      <c r="J594" s="102"/>
      <c r="K594" s="102"/>
    </row>
    <row r="595" spans="7:11" ht="12.75">
      <c r="G595" s="62"/>
      <c r="H595" s="102"/>
      <c r="I595" s="102"/>
      <c r="J595" s="102"/>
      <c r="K595" s="102"/>
    </row>
    <row r="596" spans="7:11" ht="12.75">
      <c r="G596" s="62"/>
      <c r="H596" s="102"/>
      <c r="I596" s="102"/>
      <c r="J596" s="102"/>
      <c r="K596" s="102"/>
    </row>
    <row r="597" spans="7:11" ht="12.75">
      <c r="G597" s="62"/>
      <c r="H597" s="102"/>
      <c r="I597" s="102"/>
      <c r="J597" s="102"/>
      <c r="K597" s="102"/>
    </row>
    <row r="598" spans="7:11" ht="12.75">
      <c r="G598" s="62"/>
      <c r="H598" s="102"/>
      <c r="I598" s="102"/>
      <c r="J598" s="102"/>
      <c r="K598" s="102"/>
    </row>
    <row r="599" spans="7:11" ht="12.75">
      <c r="G599" s="62"/>
      <c r="H599" s="102"/>
      <c r="I599" s="102"/>
      <c r="J599" s="102"/>
      <c r="K599" s="102"/>
    </row>
    <row r="600" spans="7:11" ht="12.75">
      <c r="G600" s="62"/>
      <c r="H600" s="102"/>
      <c r="I600" s="102"/>
      <c r="J600" s="102"/>
      <c r="K600" s="102"/>
    </row>
    <row r="601" spans="7:11" ht="12.75">
      <c r="G601" s="62"/>
      <c r="H601" s="102"/>
      <c r="I601" s="102"/>
      <c r="J601" s="102"/>
      <c r="K601" s="102"/>
    </row>
    <row r="602" spans="7:11" ht="12.75">
      <c r="G602" s="62"/>
      <c r="H602" s="102"/>
      <c r="I602" s="102"/>
      <c r="J602" s="102"/>
      <c r="K602" s="102"/>
    </row>
    <row r="603" spans="7:11" ht="12.75">
      <c r="G603" s="62"/>
      <c r="H603" s="102"/>
      <c r="I603" s="102"/>
      <c r="J603" s="102"/>
      <c r="K603" s="102"/>
    </row>
    <row r="604" spans="7:11" ht="12.75">
      <c r="G604" s="62"/>
      <c r="H604" s="102"/>
      <c r="I604" s="102"/>
      <c r="J604" s="102"/>
      <c r="K604" s="102"/>
    </row>
    <row r="605" spans="7:11" ht="12.75">
      <c r="G605" s="62"/>
      <c r="H605" s="102"/>
      <c r="I605" s="102"/>
      <c r="J605" s="102"/>
      <c r="K605" s="102"/>
    </row>
    <row r="606" spans="7:11" ht="12.75">
      <c r="G606" s="62"/>
      <c r="H606" s="102"/>
      <c r="I606" s="102"/>
      <c r="J606" s="102"/>
      <c r="K606" s="102"/>
    </row>
    <row r="607" spans="7:11" ht="12.75">
      <c r="G607" s="62"/>
      <c r="H607" s="102"/>
      <c r="I607" s="102"/>
      <c r="J607" s="102"/>
      <c r="K607" s="102"/>
    </row>
    <row r="608" spans="7:11" ht="12.75">
      <c r="G608" s="62"/>
      <c r="H608" s="102"/>
      <c r="I608" s="102"/>
      <c r="J608" s="102"/>
      <c r="K608" s="102"/>
    </row>
    <row r="609" spans="7:11" ht="12.75">
      <c r="G609" s="62"/>
      <c r="H609" s="102"/>
      <c r="I609" s="102"/>
      <c r="J609" s="102"/>
      <c r="K609" s="102"/>
    </row>
    <row r="610" spans="7:11" ht="12.75">
      <c r="G610" s="62"/>
      <c r="H610" s="102"/>
      <c r="I610" s="102"/>
      <c r="J610" s="102"/>
      <c r="K610" s="102"/>
    </row>
    <row r="611" spans="7:11" ht="12.75">
      <c r="G611" s="62"/>
      <c r="H611" s="102"/>
      <c r="I611" s="102"/>
      <c r="J611" s="102"/>
      <c r="K611" s="102"/>
    </row>
    <row r="612" spans="7:11" ht="12.75">
      <c r="G612" s="62"/>
      <c r="H612" s="102"/>
      <c r="I612" s="102"/>
      <c r="J612" s="102"/>
      <c r="K612" s="102"/>
    </row>
    <row r="613" spans="7:11" ht="12.75">
      <c r="G613" s="62"/>
      <c r="H613" s="102"/>
      <c r="I613" s="102"/>
      <c r="J613" s="102"/>
      <c r="K613" s="102"/>
    </row>
    <row r="614" spans="7:11" ht="12.75">
      <c r="G614" s="62"/>
      <c r="H614" s="102"/>
      <c r="I614" s="102"/>
      <c r="J614" s="102"/>
      <c r="K614" s="102"/>
    </row>
    <row r="615" spans="7:11" ht="12.75">
      <c r="G615" s="62"/>
      <c r="H615" s="102"/>
      <c r="I615" s="102"/>
      <c r="J615" s="102"/>
      <c r="K615" s="102"/>
    </row>
    <row r="616" spans="7:11" ht="12.75">
      <c r="G616" s="62"/>
      <c r="H616" s="102"/>
      <c r="I616" s="102"/>
      <c r="J616" s="102"/>
      <c r="K616" s="102"/>
    </row>
    <row r="617" spans="7:11" ht="12.75">
      <c r="G617" s="62"/>
      <c r="H617" s="102"/>
      <c r="I617" s="102"/>
      <c r="J617" s="102"/>
      <c r="K617" s="102"/>
    </row>
    <row r="618" spans="7:11" ht="12.75">
      <c r="G618" s="62"/>
      <c r="H618" s="102"/>
      <c r="I618" s="102"/>
      <c r="J618" s="102"/>
      <c r="K618" s="102"/>
    </row>
    <row r="619" spans="7:11" ht="12.75">
      <c r="G619" s="62"/>
      <c r="H619" s="102"/>
      <c r="I619" s="102"/>
      <c r="J619" s="102"/>
      <c r="K619" s="102"/>
    </row>
    <row r="620" spans="7:11" ht="12.75">
      <c r="G620" s="62"/>
      <c r="H620" s="102"/>
      <c r="I620" s="102"/>
      <c r="J620" s="102"/>
      <c r="K620" s="102"/>
    </row>
    <row r="621" spans="7:11" ht="12.75">
      <c r="G621" s="62"/>
      <c r="H621" s="102"/>
      <c r="I621" s="102"/>
      <c r="J621" s="102"/>
      <c r="K621" s="102"/>
    </row>
    <row r="622" spans="7:11" ht="12.75">
      <c r="G622" s="62"/>
      <c r="H622" s="102"/>
      <c r="I622" s="102"/>
      <c r="J622" s="102"/>
      <c r="K622" s="102"/>
    </row>
    <row r="623" spans="7:11" ht="12.75">
      <c r="G623" s="62"/>
      <c r="H623" s="102"/>
      <c r="I623" s="102"/>
      <c r="J623" s="102"/>
      <c r="K623" s="102"/>
    </row>
    <row r="624" spans="7:11" ht="12.75">
      <c r="G624" s="62"/>
      <c r="H624" s="102"/>
      <c r="I624" s="102"/>
      <c r="J624" s="102"/>
      <c r="K624" s="102"/>
    </row>
    <row r="625" spans="7:11" ht="12.75">
      <c r="G625" s="62"/>
      <c r="H625" s="102"/>
      <c r="I625" s="102"/>
      <c r="J625" s="102"/>
      <c r="K625" s="102"/>
    </row>
    <row r="626" spans="7:11" ht="12.75">
      <c r="G626" s="62"/>
      <c r="H626" s="102"/>
      <c r="I626" s="102"/>
      <c r="J626" s="102"/>
      <c r="K626" s="102"/>
    </row>
    <row r="627" spans="7:11" ht="12.75">
      <c r="G627" s="62"/>
      <c r="H627" s="102"/>
      <c r="I627" s="102"/>
      <c r="J627" s="102"/>
      <c r="K627" s="102"/>
    </row>
    <row r="628" spans="7:11" ht="12.75">
      <c r="G628" s="62"/>
      <c r="H628" s="102"/>
      <c r="I628" s="102"/>
      <c r="J628" s="102"/>
      <c r="K628" s="102"/>
    </row>
    <row r="629" spans="7:11" ht="12.75">
      <c r="G629" s="62"/>
      <c r="H629" s="102"/>
      <c r="I629" s="102"/>
      <c r="J629" s="102"/>
      <c r="K629" s="102"/>
    </row>
    <row r="630" spans="7:11" ht="12.75">
      <c r="G630" s="62"/>
      <c r="H630" s="102"/>
      <c r="I630" s="102"/>
      <c r="J630" s="102"/>
      <c r="K630" s="102"/>
    </row>
    <row r="631" spans="7:11" ht="12.75">
      <c r="G631" s="62"/>
      <c r="H631" s="102"/>
      <c r="I631" s="102"/>
      <c r="J631" s="102"/>
      <c r="K631" s="102"/>
    </row>
    <row r="632" spans="7:11" ht="12.75">
      <c r="G632" s="62"/>
      <c r="H632" s="102"/>
      <c r="I632" s="102"/>
      <c r="J632" s="102"/>
      <c r="K632" s="102"/>
    </row>
    <row r="633" spans="7:11" ht="12.75">
      <c r="G633" s="62"/>
      <c r="H633" s="102"/>
      <c r="I633" s="102"/>
      <c r="J633" s="102"/>
      <c r="K633" s="102"/>
    </row>
    <row r="634" spans="7:11" ht="12.75">
      <c r="G634" s="62"/>
      <c r="H634" s="102"/>
      <c r="I634" s="102"/>
      <c r="J634" s="102"/>
      <c r="K634" s="102"/>
    </row>
    <row r="635" spans="7:11" ht="12.75">
      <c r="G635" s="62"/>
      <c r="H635" s="102"/>
      <c r="I635" s="102"/>
      <c r="J635" s="102"/>
      <c r="K635" s="102"/>
    </row>
    <row r="636" spans="7:11" ht="12.75">
      <c r="G636" s="62"/>
      <c r="H636" s="102"/>
      <c r="I636" s="102"/>
      <c r="J636" s="102"/>
      <c r="K636" s="102"/>
    </row>
    <row r="637" spans="7:11" ht="12.75">
      <c r="G637" s="62"/>
      <c r="H637" s="102"/>
      <c r="I637" s="102"/>
      <c r="J637" s="102"/>
      <c r="K637" s="102"/>
    </row>
    <row r="638" spans="7:11" ht="12.75">
      <c r="G638" s="62"/>
      <c r="H638" s="102"/>
      <c r="I638" s="102"/>
      <c r="J638" s="102"/>
      <c r="K638" s="102"/>
    </row>
    <row r="639" spans="7:11" ht="12.75">
      <c r="G639" s="62"/>
      <c r="H639" s="102"/>
      <c r="I639" s="102"/>
      <c r="J639" s="102"/>
      <c r="K639" s="102"/>
    </row>
    <row r="640" spans="7:11" ht="12.75">
      <c r="G640" s="62"/>
      <c r="H640" s="102"/>
      <c r="I640" s="102"/>
      <c r="J640" s="102"/>
      <c r="K640" s="102"/>
    </row>
    <row r="641" spans="7:11" ht="12.75">
      <c r="G641" s="62"/>
      <c r="H641" s="102"/>
      <c r="I641" s="102"/>
      <c r="J641" s="102"/>
      <c r="K641" s="102"/>
    </row>
    <row r="642" spans="7:11" ht="12.75">
      <c r="G642" s="62"/>
      <c r="H642" s="102"/>
      <c r="I642" s="102"/>
      <c r="J642" s="102"/>
      <c r="K642" s="102"/>
    </row>
    <row r="643" spans="7:11" ht="12.75">
      <c r="G643" s="62"/>
      <c r="H643" s="102"/>
      <c r="I643" s="102"/>
      <c r="J643" s="102"/>
      <c r="K643" s="102"/>
    </row>
    <row r="644" spans="7:11" ht="12.75">
      <c r="G644" s="62"/>
      <c r="H644" s="102"/>
      <c r="I644" s="102"/>
      <c r="J644" s="102"/>
      <c r="K644" s="102"/>
    </row>
    <row r="645" spans="7:11" ht="12.75">
      <c r="G645" s="62"/>
      <c r="H645" s="102"/>
      <c r="I645" s="102"/>
      <c r="J645" s="102"/>
      <c r="K645" s="102"/>
    </row>
    <row r="646" spans="7:11" ht="12.75">
      <c r="G646" s="62"/>
      <c r="H646" s="102"/>
      <c r="I646" s="102"/>
      <c r="J646" s="102"/>
      <c r="K646" s="102"/>
    </row>
    <row r="647" spans="7:11" ht="12.75">
      <c r="G647" s="62"/>
      <c r="H647" s="102"/>
      <c r="I647" s="102"/>
      <c r="J647" s="102"/>
      <c r="K647" s="102"/>
    </row>
    <row r="648" spans="7:11" ht="12.75">
      <c r="G648" s="62"/>
      <c r="H648" s="102"/>
      <c r="I648" s="102"/>
      <c r="J648" s="102"/>
      <c r="K648" s="102"/>
    </row>
    <row r="649" spans="7:11" ht="12.75">
      <c r="G649" s="62"/>
      <c r="H649" s="102"/>
      <c r="I649" s="102"/>
      <c r="J649" s="102"/>
      <c r="K649" s="102"/>
    </row>
    <row r="650" spans="7:11" ht="12.75">
      <c r="G650" s="62"/>
      <c r="H650" s="102"/>
      <c r="I650" s="102"/>
      <c r="J650" s="102"/>
      <c r="K650" s="102"/>
    </row>
    <row r="651" spans="7:11" ht="12.75">
      <c r="G651" s="62"/>
      <c r="H651" s="102"/>
      <c r="I651" s="102"/>
      <c r="J651" s="102"/>
      <c r="K651" s="102"/>
    </row>
    <row r="652" spans="7:11" ht="12.75">
      <c r="G652" s="62"/>
      <c r="H652" s="102"/>
      <c r="I652" s="102"/>
      <c r="J652" s="102"/>
      <c r="K652" s="102"/>
    </row>
  </sheetData>
  <sheetProtection/>
  <mergeCells count="35">
    <mergeCell ref="F1:G1"/>
    <mergeCell ref="D2:G2"/>
    <mergeCell ref="F3:G3"/>
    <mergeCell ref="C6:G6"/>
    <mergeCell ref="F37:G37"/>
    <mergeCell ref="C38:D38"/>
    <mergeCell ref="E38:G38"/>
    <mergeCell ref="A40:G40"/>
    <mergeCell ref="C44:C45"/>
    <mergeCell ref="D44:D45"/>
    <mergeCell ref="C178:C179"/>
    <mergeCell ref="C180:C181"/>
    <mergeCell ref="C182:C184"/>
    <mergeCell ref="B178:B179"/>
    <mergeCell ref="C185:C186"/>
    <mergeCell ref="C187:C188"/>
    <mergeCell ref="C189:C190"/>
    <mergeCell ref="C191:C192"/>
    <mergeCell ref="C250:C252"/>
    <mergeCell ref="C253:C255"/>
    <mergeCell ref="C259:C260"/>
    <mergeCell ref="F310:G310"/>
    <mergeCell ref="D311:G311"/>
    <mergeCell ref="F312:G312"/>
    <mergeCell ref="C313:G313"/>
    <mergeCell ref="C314:G314"/>
    <mergeCell ref="D356:G356"/>
    <mergeCell ref="C358:G358"/>
    <mergeCell ref="C359:G359"/>
    <mergeCell ref="C315:G315"/>
    <mergeCell ref="C316:G316"/>
    <mergeCell ref="F352:G352"/>
    <mergeCell ref="F353:G353"/>
    <mergeCell ref="E354:G354"/>
    <mergeCell ref="F355:G355"/>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codeName="Лист3321211133">
    <pageSetUpPr fitToPage="1"/>
  </sheetPr>
  <dimension ref="A1:K686"/>
  <sheetViews>
    <sheetView tabSelected="1" view="pageBreakPreview" zoomScale="105" zoomScaleSheetLayoutView="105" zoomScalePageLayoutView="0" workbookViewId="0" topLeftCell="A1">
      <selection activeCell="D3" sqref="D3"/>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625" style="60" customWidth="1"/>
    <col min="6" max="6" width="15.00390625" style="62" customWidth="1"/>
    <col min="7" max="7" width="11.50390625" style="63" customWidth="1"/>
    <col min="8" max="8" width="0.5" style="0" customWidth="1"/>
  </cols>
  <sheetData>
    <row r="1" spans="5:8" ht="24" customHeight="1">
      <c r="E1" s="2"/>
      <c r="F1" s="218" t="s">
        <v>7</v>
      </c>
      <c r="G1" s="219"/>
      <c r="H1" s="102"/>
    </row>
    <row r="2" spans="4:8" ht="61.5" customHeight="1">
      <c r="D2" s="220" t="s">
        <v>592</v>
      </c>
      <c r="E2" s="221"/>
      <c r="F2" s="221"/>
      <c r="G2" s="221"/>
      <c r="H2" s="102"/>
    </row>
    <row r="3" spans="6:8" ht="12.75" customHeight="1">
      <c r="F3" s="222"/>
      <c r="G3" s="222"/>
      <c r="H3" s="102"/>
    </row>
    <row r="4" spans="7:8" ht="12.75">
      <c r="G4" s="62"/>
      <c r="H4" s="102"/>
    </row>
    <row r="5" spans="7:8" ht="15" customHeight="1">
      <c r="G5" s="62"/>
      <c r="H5" s="102"/>
    </row>
    <row r="6" spans="3:8" ht="30.75" customHeight="1">
      <c r="C6" s="223" t="s">
        <v>572</v>
      </c>
      <c r="D6" s="224"/>
      <c r="E6" s="224"/>
      <c r="F6" s="224"/>
      <c r="G6" s="224"/>
      <c r="H6" s="102"/>
    </row>
    <row r="7" spans="7:8" ht="12.75">
      <c r="G7" s="62"/>
      <c r="H7" s="102"/>
    </row>
    <row r="8" spans="2:7" ht="77.25" customHeight="1">
      <c r="B8" s="64"/>
      <c r="C8" s="148" t="s">
        <v>348</v>
      </c>
      <c r="D8" s="149" t="s">
        <v>349</v>
      </c>
      <c r="E8" s="149" t="s">
        <v>479</v>
      </c>
      <c r="F8" s="148" t="s">
        <v>573</v>
      </c>
      <c r="G8" s="148" t="s">
        <v>350</v>
      </c>
    </row>
    <row r="9" spans="2:7" ht="51.75" customHeight="1">
      <c r="B9" s="64"/>
      <c r="C9" s="18" t="s">
        <v>49</v>
      </c>
      <c r="D9" s="18" t="s">
        <v>266</v>
      </c>
      <c r="E9" s="209">
        <v>512435</v>
      </c>
      <c r="F9" s="209">
        <v>517426.5</v>
      </c>
      <c r="G9" s="153">
        <f>F9/E9*100</f>
        <v>100.97407476070134</v>
      </c>
    </row>
    <row r="10" spans="2:7" ht="49.5" customHeight="1">
      <c r="B10" s="64"/>
      <c r="C10" s="18" t="s">
        <v>351</v>
      </c>
      <c r="D10" s="18" t="s">
        <v>44</v>
      </c>
      <c r="E10" s="209">
        <v>1991925.6</v>
      </c>
      <c r="F10" s="209">
        <v>1974962.7</v>
      </c>
      <c r="G10" s="153">
        <f>F10/E10*100</f>
        <v>99.14841698906825</v>
      </c>
    </row>
    <row r="11" spans="2:7" ht="30.75" customHeight="1">
      <c r="B11" s="64"/>
      <c r="C11" s="154" t="s">
        <v>204</v>
      </c>
      <c r="D11" s="154"/>
      <c r="E11" s="209">
        <f>SUM(E9:E10)</f>
        <v>2504360.6</v>
      </c>
      <c r="F11" s="209">
        <f>SUM(F9:F10)</f>
        <v>2492389.2</v>
      </c>
      <c r="G11" s="153">
        <f>F11/E11*100</f>
        <v>99.52197778546747</v>
      </c>
    </row>
    <row r="12" spans="7:9" ht="12.75">
      <c r="G12" s="62"/>
      <c r="H12" s="102"/>
      <c r="I12" s="102"/>
    </row>
    <row r="13" spans="7:9" ht="12.75">
      <c r="G13" s="62"/>
      <c r="H13" s="102"/>
      <c r="I13" s="102"/>
    </row>
    <row r="14" spans="3:9" ht="13.5">
      <c r="C14" s="20"/>
      <c r="G14" s="62"/>
      <c r="H14" s="102"/>
      <c r="I14" s="102"/>
    </row>
    <row r="15" spans="7:9" ht="12.75">
      <c r="G15" s="62"/>
      <c r="H15" s="102"/>
      <c r="I15" s="102"/>
    </row>
    <row r="16" spans="3:9" ht="15" customHeight="1">
      <c r="C16" s="146"/>
      <c r="F16" s="135"/>
      <c r="G16" s="62"/>
      <c r="H16" s="102"/>
      <c r="I16" s="102"/>
    </row>
    <row r="17" spans="7:9" ht="12.75">
      <c r="G17" s="62"/>
      <c r="H17" s="102"/>
      <c r="I17" s="102"/>
    </row>
    <row r="18" spans="7:9" ht="12.75">
      <c r="G18" s="62"/>
      <c r="H18" s="102"/>
      <c r="I18" s="102"/>
    </row>
    <row r="19" spans="7:9" ht="15.75" customHeight="1">
      <c r="G19" s="62"/>
      <c r="H19" s="102"/>
      <c r="I19" s="102"/>
    </row>
    <row r="20" spans="7:9" ht="12.75">
      <c r="G20" s="62"/>
      <c r="H20" s="102"/>
      <c r="I20" s="102"/>
    </row>
    <row r="21" spans="7:9" ht="12.75">
      <c r="G21" s="62"/>
      <c r="H21" s="102"/>
      <c r="I21" s="102"/>
    </row>
    <row r="22" spans="7:9" ht="12.75">
      <c r="G22" s="62"/>
      <c r="H22" s="102"/>
      <c r="I22" s="102"/>
    </row>
    <row r="23" spans="7:9" ht="12.75">
      <c r="G23" s="62"/>
      <c r="H23" s="102"/>
      <c r="I23" s="102"/>
    </row>
    <row r="24" spans="7:9" ht="12.75">
      <c r="G24" s="62"/>
      <c r="H24" s="102"/>
      <c r="I24" s="102"/>
    </row>
    <row r="25" spans="7:9" ht="12.75" customHeight="1">
      <c r="G25" s="62"/>
      <c r="H25" s="102"/>
      <c r="I25" s="102"/>
    </row>
    <row r="26" spans="7:9" ht="12.75" customHeight="1">
      <c r="G26" s="62"/>
      <c r="H26" s="102"/>
      <c r="I26" s="102"/>
    </row>
    <row r="27" spans="7:9" ht="12.75" customHeight="1">
      <c r="G27" s="62"/>
      <c r="H27" s="102"/>
      <c r="I27" s="102"/>
    </row>
    <row r="28" spans="7:9" ht="12.75" customHeight="1">
      <c r="G28" s="62"/>
      <c r="H28" s="102"/>
      <c r="I28" s="102"/>
    </row>
    <row r="29" spans="7:9" ht="12.75" customHeight="1">
      <c r="G29" s="62"/>
      <c r="H29" s="102"/>
      <c r="I29" s="102"/>
    </row>
    <row r="30" spans="7:9" ht="12.75" customHeight="1">
      <c r="G30" s="62"/>
      <c r="H30" s="102"/>
      <c r="I30" s="102"/>
    </row>
    <row r="31" spans="7:9" ht="12.75" customHeight="1">
      <c r="G31" s="62"/>
      <c r="H31" s="102"/>
      <c r="I31" s="102"/>
    </row>
    <row r="32" spans="7:9" ht="12.75" customHeight="1">
      <c r="G32" s="62"/>
      <c r="H32" s="102"/>
      <c r="I32" s="102"/>
    </row>
    <row r="33" spans="7:9" ht="12.75" customHeight="1">
      <c r="G33" s="62"/>
      <c r="H33" s="102"/>
      <c r="I33" s="102"/>
    </row>
    <row r="34" spans="7:9" ht="12.75" customHeight="1">
      <c r="G34" s="62"/>
      <c r="H34" s="102"/>
      <c r="I34" s="102"/>
    </row>
    <row r="35" spans="7:9" ht="12.75" customHeight="1">
      <c r="G35" s="62"/>
      <c r="H35" s="102"/>
      <c r="I35" s="102"/>
    </row>
    <row r="36" spans="7:9" ht="12.75" customHeight="1">
      <c r="G36" s="62"/>
      <c r="H36" s="102"/>
      <c r="I36" s="102"/>
    </row>
    <row r="37" spans="7:9" ht="12.75" customHeight="1">
      <c r="G37" s="62"/>
      <c r="H37" s="102"/>
      <c r="I37" s="102"/>
    </row>
    <row r="38" spans="7:9" ht="12.75" customHeight="1">
      <c r="G38" s="62"/>
      <c r="H38" s="102"/>
      <c r="I38" s="102"/>
    </row>
    <row r="39" spans="7:9" ht="12.75" customHeight="1">
      <c r="G39" s="62"/>
      <c r="H39" s="102"/>
      <c r="I39" s="102"/>
    </row>
    <row r="40" spans="7:9" ht="12.75" customHeight="1">
      <c r="G40" s="62"/>
      <c r="H40" s="102"/>
      <c r="I40" s="102"/>
    </row>
    <row r="41" spans="7:9" ht="12.75">
      <c r="G41" s="62"/>
      <c r="H41" s="102"/>
      <c r="I41" s="102"/>
    </row>
    <row r="42" spans="7:9" ht="10.5" customHeight="1">
      <c r="G42" s="62"/>
      <c r="H42" s="102"/>
      <c r="I42" s="102"/>
    </row>
    <row r="43" spans="7:9" ht="13.5" customHeight="1">
      <c r="G43" s="62"/>
      <c r="H43" s="102"/>
      <c r="I43" s="102"/>
    </row>
    <row r="44" spans="7:9" ht="13.5" customHeight="1">
      <c r="G44" s="62"/>
      <c r="H44" s="102"/>
      <c r="I44" s="102"/>
    </row>
    <row r="45" spans="7:9" ht="13.5" customHeight="1">
      <c r="G45" s="62"/>
      <c r="H45" s="102"/>
      <c r="I45" s="102"/>
    </row>
    <row r="46" spans="7:9" ht="13.5" customHeight="1">
      <c r="G46" s="62"/>
      <c r="H46" s="102"/>
      <c r="I46" s="102"/>
    </row>
    <row r="47" spans="7:9" ht="13.5" customHeight="1">
      <c r="G47" s="62"/>
      <c r="H47" s="102"/>
      <c r="I47" s="102"/>
    </row>
    <row r="48" spans="7:9" ht="13.5" customHeight="1">
      <c r="G48" s="62"/>
      <c r="H48" s="102"/>
      <c r="I48" s="102"/>
    </row>
    <row r="49" spans="7:9" ht="13.5" customHeight="1">
      <c r="G49" s="62"/>
      <c r="H49" s="102"/>
      <c r="I49" s="102"/>
    </row>
    <row r="50" spans="7:9" ht="13.5" customHeight="1">
      <c r="G50" s="62"/>
      <c r="H50" s="102"/>
      <c r="I50" s="102"/>
    </row>
    <row r="51" spans="7:9" ht="13.5" customHeight="1">
      <c r="G51" s="62"/>
      <c r="H51" s="102"/>
      <c r="I51" s="102"/>
    </row>
    <row r="52" spans="7:9" ht="13.5" customHeight="1">
      <c r="G52" s="62"/>
      <c r="H52" s="102"/>
      <c r="I52" s="102"/>
    </row>
    <row r="53" spans="7:9" ht="13.5" customHeight="1">
      <c r="G53" s="62"/>
      <c r="H53" s="102"/>
      <c r="I53" s="102"/>
    </row>
    <row r="54" spans="7:9" ht="13.5" customHeight="1">
      <c r="G54" s="62"/>
      <c r="H54" s="102"/>
      <c r="I54" s="102"/>
    </row>
    <row r="55" spans="7:9" ht="13.5" customHeight="1">
      <c r="G55" s="62"/>
      <c r="H55" s="102"/>
      <c r="I55" s="102"/>
    </row>
    <row r="56" spans="7:9" ht="13.5" customHeight="1">
      <c r="G56" s="62"/>
      <c r="H56" s="102"/>
      <c r="I56" s="102"/>
    </row>
    <row r="57" spans="7:9" ht="13.5" customHeight="1">
      <c r="G57" s="62"/>
      <c r="H57" s="102"/>
      <c r="I57" s="102"/>
    </row>
    <row r="58" spans="7:9" ht="39" customHeight="1">
      <c r="G58" s="62"/>
      <c r="H58" s="102"/>
      <c r="I58" s="102"/>
    </row>
    <row r="59" spans="7:9" ht="29.25" customHeight="1">
      <c r="G59" s="62"/>
      <c r="H59" s="102"/>
      <c r="I59" s="102"/>
    </row>
    <row r="60" spans="7:9" ht="44.25" customHeight="1">
      <c r="G60" s="62"/>
      <c r="H60" s="102"/>
      <c r="I60" s="102"/>
    </row>
    <row r="61" spans="7:9" ht="40.5" customHeight="1">
      <c r="G61" s="62"/>
      <c r="H61" s="102"/>
      <c r="I61" s="102"/>
    </row>
    <row r="62" spans="7:9" ht="18.75" customHeight="1">
      <c r="G62" s="62"/>
      <c r="H62" s="102"/>
      <c r="I62" s="102"/>
    </row>
    <row r="63" spans="7:9" ht="39.75" customHeight="1">
      <c r="G63" s="62"/>
      <c r="H63" s="102"/>
      <c r="I63" s="102"/>
    </row>
    <row r="64" spans="7:9" ht="45.75" customHeight="1">
      <c r="G64" s="62"/>
      <c r="H64" s="102"/>
      <c r="I64" s="102"/>
    </row>
    <row r="65" spans="3:8" ht="20.25" customHeight="1">
      <c r="C65" s="65"/>
      <c r="E65" s="2"/>
      <c r="F65" s="218" t="s">
        <v>250</v>
      </c>
      <c r="G65" s="219"/>
      <c r="H65" s="102"/>
    </row>
    <row r="66" spans="3:8" ht="44.25" customHeight="1">
      <c r="C66" s="225"/>
      <c r="D66" s="225"/>
      <c r="E66" s="220" t="s">
        <v>591</v>
      </c>
      <c r="F66" s="226"/>
      <c r="G66" s="226"/>
      <c r="H66" s="102"/>
    </row>
    <row r="67" spans="3:7" ht="6.75" customHeight="1">
      <c r="C67" s="65"/>
      <c r="D67" s="29"/>
      <c r="E67" s="66"/>
      <c r="F67" s="67"/>
      <c r="G67" s="68"/>
    </row>
    <row r="68" spans="1:7" ht="27.75" customHeight="1">
      <c r="A68" s="227" t="s">
        <v>574</v>
      </c>
      <c r="B68" s="228"/>
      <c r="C68" s="228"/>
      <c r="D68" s="228"/>
      <c r="E68" s="228"/>
      <c r="F68" s="228"/>
      <c r="G68" s="228"/>
    </row>
    <row r="69" spans="3:8" ht="15" customHeight="1">
      <c r="C69" s="69"/>
      <c r="D69" s="70"/>
      <c r="E69" s="71"/>
      <c r="F69" s="72"/>
      <c r="G69" s="72"/>
      <c r="H69" s="102"/>
    </row>
    <row r="70" spans="3:7" ht="21.75" customHeight="1" hidden="1">
      <c r="C70" s="6"/>
      <c r="D70" s="30"/>
      <c r="E70" s="73"/>
      <c r="F70" s="6"/>
      <c r="G70" s="74"/>
    </row>
    <row r="71" spans="3:7" ht="4.5" customHeight="1" hidden="1">
      <c r="C71" s="65"/>
      <c r="D71" s="28"/>
      <c r="E71" s="71"/>
      <c r="F71" s="65"/>
      <c r="G71" s="75"/>
    </row>
    <row r="72" spans="2:7" ht="48" customHeight="1">
      <c r="B72" s="64"/>
      <c r="C72" s="229" t="s">
        <v>264</v>
      </c>
      <c r="D72" s="231" t="s">
        <v>265</v>
      </c>
      <c r="E72" s="149" t="s">
        <v>483</v>
      </c>
      <c r="F72" s="148" t="s">
        <v>575</v>
      </c>
      <c r="G72" s="147" t="s">
        <v>350</v>
      </c>
    </row>
    <row r="73" spans="2:7" ht="14.25" customHeight="1" hidden="1">
      <c r="B73" s="64"/>
      <c r="C73" s="230"/>
      <c r="D73" s="232"/>
      <c r="E73" s="77"/>
      <c r="F73" s="76"/>
      <c r="G73" s="76"/>
    </row>
    <row r="74" spans="2:7" ht="18" customHeight="1">
      <c r="B74" s="64"/>
      <c r="C74" s="36">
        <v>1</v>
      </c>
      <c r="D74" s="31">
        <v>2</v>
      </c>
      <c r="E74" s="78">
        <v>3</v>
      </c>
      <c r="F74" s="79">
        <v>5</v>
      </c>
      <c r="G74" s="79">
        <v>6</v>
      </c>
    </row>
    <row r="75" spans="2:7" ht="21.75" customHeight="1">
      <c r="B75" s="80"/>
      <c r="C75" s="151" t="s">
        <v>50</v>
      </c>
      <c r="D75" s="32"/>
      <c r="E75" s="156">
        <f>E76+E195</f>
        <v>2504360.6000000006</v>
      </c>
      <c r="F75" s="156">
        <f>F76+F195</f>
        <v>2492389.2</v>
      </c>
      <c r="G75" s="81">
        <f aca="true" t="shared" si="0" ref="G75:G117">F75/E75*100</f>
        <v>99.52197778546747</v>
      </c>
    </row>
    <row r="76" spans="2:7" ht="22.5" customHeight="1">
      <c r="B76" s="82" t="s">
        <v>15</v>
      </c>
      <c r="C76" s="150" t="s">
        <v>49</v>
      </c>
      <c r="D76" s="8"/>
      <c r="E76" s="157">
        <f>E77+E128</f>
        <v>512435.00000000006</v>
      </c>
      <c r="F76" s="157">
        <f>F77+F128</f>
        <v>517426.4999999999</v>
      </c>
      <c r="G76" s="83">
        <f t="shared" si="0"/>
        <v>100.97407476070133</v>
      </c>
    </row>
    <row r="77" spans="2:7" ht="21.75" customHeight="1">
      <c r="B77" s="82" t="s">
        <v>16</v>
      </c>
      <c r="C77" s="150" t="s">
        <v>267</v>
      </c>
      <c r="D77" s="8"/>
      <c r="E77" s="157">
        <f>E78+E86+E92+E97+E105+E110</f>
        <v>457592.10000000003</v>
      </c>
      <c r="F77" s="157">
        <f>F78+F86+F92+F97+F105+F110</f>
        <v>460794.8999999999</v>
      </c>
      <c r="G77" s="83">
        <f t="shared" si="0"/>
        <v>100.69992467090229</v>
      </c>
    </row>
    <row r="78" spans="2:7" ht="15.75" customHeight="1">
      <c r="B78" s="64" t="s">
        <v>17</v>
      </c>
      <c r="C78" s="126" t="s">
        <v>268</v>
      </c>
      <c r="D78" s="173" t="s">
        <v>269</v>
      </c>
      <c r="E78" s="158">
        <f>E79</f>
        <v>270634.00000000006</v>
      </c>
      <c r="F78" s="158">
        <f>F79</f>
        <v>269639.8</v>
      </c>
      <c r="G78" s="84">
        <f t="shared" si="0"/>
        <v>99.63264039255967</v>
      </c>
    </row>
    <row r="79" spans="2:7" ht="13.5" customHeight="1">
      <c r="B79" s="64"/>
      <c r="C79" s="10" t="s">
        <v>270</v>
      </c>
      <c r="D79" s="173" t="s">
        <v>271</v>
      </c>
      <c r="E79" s="158">
        <f>E80+E81+E82+E83+E84+E85</f>
        <v>270634.00000000006</v>
      </c>
      <c r="F79" s="158">
        <f>F80+F81+F82+F83+F84+F85</f>
        <v>269639.8</v>
      </c>
      <c r="G79" s="84">
        <f t="shared" si="0"/>
        <v>99.63264039255967</v>
      </c>
    </row>
    <row r="80" spans="2:7" ht="52.5" customHeight="1">
      <c r="B80" s="64"/>
      <c r="C80" s="22" t="s">
        <v>353</v>
      </c>
      <c r="D80" s="26" t="s">
        <v>290</v>
      </c>
      <c r="E80" s="155">
        <v>265432.4</v>
      </c>
      <c r="F80" s="155">
        <v>263863.5</v>
      </c>
      <c r="G80" s="58">
        <f t="shared" si="0"/>
        <v>99.40892671731106</v>
      </c>
    </row>
    <row r="81" spans="2:7" ht="82.5" customHeight="1">
      <c r="B81" s="64"/>
      <c r="C81" s="22" t="s">
        <v>354</v>
      </c>
      <c r="D81" s="26" t="s">
        <v>272</v>
      </c>
      <c r="E81" s="155">
        <v>1353.2</v>
      </c>
      <c r="F81" s="155">
        <v>1268</v>
      </c>
      <c r="G81" s="58">
        <f t="shared" si="0"/>
        <v>93.70381318356488</v>
      </c>
    </row>
    <row r="82" spans="2:7" ht="44.25" customHeight="1">
      <c r="B82" s="64"/>
      <c r="C82" s="22" t="s">
        <v>239</v>
      </c>
      <c r="D82" s="26" t="s">
        <v>273</v>
      </c>
      <c r="E82" s="155">
        <v>2765.9</v>
      </c>
      <c r="F82" s="155">
        <v>2989</v>
      </c>
      <c r="G82" s="58">
        <f t="shared" si="0"/>
        <v>108.06609060342024</v>
      </c>
    </row>
    <row r="83" spans="2:7" ht="66" customHeight="1">
      <c r="B83" s="64"/>
      <c r="C83" s="22" t="s">
        <v>355</v>
      </c>
      <c r="D83" s="26" t="s">
        <v>274</v>
      </c>
      <c r="E83" s="155">
        <v>1082.5</v>
      </c>
      <c r="F83" s="155">
        <v>1000.2</v>
      </c>
      <c r="G83" s="58">
        <f t="shared" si="0"/>
        <v>92.39722863741339</v>
      </c>
    </row>
    <row r="84" spans="2:7" ht="39.75" customHeight="1">
      <c r="B84" s="64"/>
      <c r="C84" s="22" t="s">
        <v>534</v>
      </c>
      <c r="D84" s="26" t="s">
        <v>535</v>
      </c>
      <c r="E84" s="155">
        <v>0</v>
      </c>
      <c r="F84" s="155">
        <v>502.3</v>
      </c>
      <c r="G84" s="58">
        <v>0</v>
      </c>
    </row>
    <row r="85" spans="2:7" ht="96" customHeight="1">
      <c r="B85" s="64"/>
      <c r="C85" s="22" t="s">
        <v>581</v>
      </c>
      <c r="D85" s="26" t="s">
        <v>580</v>
      </c>
      <c r="E85" s="155">
        <v>0</v>
      </c>
      <c r="F85" s="155">
        <v>16.8</v>
      </c>
      <c r="G85" s="58">
        <v>0</v>
      </c>
    </row>
    <row r="86" spans="2:7" ht="26.25" customHeight="1">
      <c r="B86" s="64" t="s">
        <v>18</v>
      </c>
      <c r="C86" s="39" t="s">
        <v>240</v>
      </c>
      <c r="D86" s="174" t="s">
        <v>241</v>
      </c>
      <c r="E86" s="108">
        <f>E87</f>
        <v>9500</v>
      </c>
      <c r="F86" s="108">
        <f>F87</f>
        <v>9682.3</v>
      </c>
      <c r="G86" s="109">
        <f t="shared" si="0"/>
        <v>101.91894736842104</v>
      </c>
    </row>
    <row r="87" spans="2:7" ht="22.5" customHeight="1">
      <c r="B87" s="64"/>
      <c r="C87" s="39" t="s">
        <v>275</v>
      </c>
      <c r="D87" s="174" t="s">
        <v>276</v>
      </c>
      <c r="E87" s="108">
        <f>SUM(E88:E91)</f>
        <v>9500</v>
      </c>
      <c r="F87" s="108">
        <f>SUM(F88:F91)</f>
        <v>9682.3</v>
      </c>
      <c r="G87" s="109">
        <f t="shared" si="0"/>
        <v>101.91894736842104</v>
      </c>
    </row>
    <row r="88" spans="2:7" ht="56.25" customHeight="1">
      <c r="B88" s="64"/>
      <c r="C88" s="107" t="s">
        <v>356</v>
      </c>
      <c r="D88" s="27" t="s">
        <v>242</v>
      </c>
      <c r="E88" s="86">
        <v>4384</v>
      </c>
      <c r="F88" s="86">
        <v>4469.9</v>
      </c>
      <c r="G88" s="111">
        <f t="shared" si="0"/>
        <v>101.95939781021896</v>
      </c>
    </row>
    <row r="89" spans="2:7" ht="71.25" customHeight="1">
      <c r="B89" s="64"/>
      <c r="C89" s="107" t="s">
        <v>357</v>
      </c>
      <c r="D89" s="27" t="s">
        <v>243</v>
      </c>
      <c r="E89" s="86">
        <v>32</v>
      </c>
      <c r="F89" s="86">
        <v>31.4</v>
      </c>
      <c r="G89" s="111">
        <f t="shared" si="0"/>
        <v>98.125</v>
      </c>
    </row>
    <row r="90" spans="2:7" ht="51" customHeight="1">
      <c r="B90" s="64"/>
      <c r="C90" s="107" t="s">
        <v>358</v>
      </c>
      <c r="D90" s="27" t="s">
        <v>244</v>
      </c>
      <c r="E90" s="86">
        <v>5722</v>
      </c>
      <c r="F90" s="86">
        <v>5943.2</v>
      </c>
      <c r="G90" s="111">
        <f t="shared" si="0"/>
        <v>103.86578119538623</v>
      </c>
    </row>
    <row r="91" spans="2:7" ht="52.5" customHeight="1">
      <c r="B91" s="64"/>
      <c r="C91" s="107" t="s">
        <v>359</v>
      </c>
      <c r="D91" s="27" t="s">
        <v>245</v>
      </c>
      <c r="E91" s="86">
        <v>-638</v>
      </c>
      <c r="F91" s="86">
        <v>-762.2</v>
      </c>
      <c r="G91" s="111">
        <f t="shared" si="0"/>
        <v>119.46708463949844</v>
      </c>
    </row>
    <row r="92" spans="2:7" ht="14.25" customHeight="1">
      <c r="B92" s="64" t="s">
        <v>19</v>
      </c>
      <c r="C92" s="9" t="s">
        <v>278</v>
      </c>
      <c r="D92" s="175" t="s">
        <v>279</v>
      </c>
      <c r="E92" s="158">
        <f>E93+E94+E95+E96</f>
        <v>60267.1</v>
      </c>
      <c r="F92" s="158">
        <f>F93+F94+F95+F96</f>
        <v>62072.1</v>
      </c>
      <c r="G92" s="84">
        <f t="shared" si="0"/>
        <v>102.99500058904442</v>
      </c>
    </row>
    <row r="93" spans="2:7" ht="15.75" customHeight="1">
      <c r="B93" s="64"/>
      <c r="C93" s="3" t="s">
        <v>360</v>
      </c>
      <c r="D93" s="26" t="s">
        <v>582</v>
      </c>
      <c r="E93" s="155">
        <v>32156</v>
      </c>
      <c r="F93" s="155">
        <v>31188.9</v>
      </c>
      <c r="G93" s="58">
        <f t="shared" si="0"/>
        <v>96.99247418833188</v>
      </c>
    </row>
    <row r="94" spans="2:7" ht="15.75" customHeight="1">
      <c r="B94" s="64"/>
      <c r="C94" s="125" t="s">
        <v>280</v>
      </c>
      <c r="D94" s="26" t="s">
        <v>281</v>
      </c>
      <c r="E94" s="86">
        <v>11382</v>
      </c>
      <c r="F94" s="111">
        <v>11507.6</v>
      </c>
      <c r="G94" s="58">
        <f t="shared" si="0"/>
        <v>101.10349674925321</v>
      </c>
    </row>
    <row r="95" spans="2:7" ht="12.75" customHeight="1">
      <c r="B95" s="64"/>
      <c r="C95" s="125" t="s">
        <v>362</v>
      </c>
      <c r="D95" s="26" t="s">
        <v>282</v>
      </c>
      <c r="E95" s="86">
        <v>29.2</v>
      </c>
      <c r="F95" s="86">
        <v>-91.3</v>
      </c>
      <c r="G95" s="58">
        <f t="shared" si="0"/>
        <v>-312.67123287671234</v>
      </c>
    </row>
    <row r="96" spans="2:7" ht="25.5" customHeight="1">
      <c r="B96" s="64"/>
      <c r="C96" s="125" t="s">
        <v>363</v>
      </c>
      <c r="D96" s="26" t="s">
        <v>364</v>
      </c>
      <c r="E96" s="86">
        <v>16699.9</v>
      </c>
      <c r="F96" s="155">
        <v>19466.9</v>
      </c>
      <c r="G96" s="58">
        <f t="shared" si="0"/>
        <v>116.56896149078737</v>
      </c>
    </row>
    <row r="97" spans="2:7" ht="13.5" customHeight="1">
      <c r="B97" s="64" t="s">
        <v>20</v>
      </c>
      <c r="C97" s="126" t="s">
        <v>283</v>
      </c>
      <c r="D97" s="175" t="s">
        <v>284</v>
      </c>
      <c r="E97" s="158">
        <f>E98+E100</f>
        <v>107141</v>
      </c>
      <c r="F97" s="158">
        <f>F98+F100</f>
        <v>109056</v>
      </c>
      <c r="G97" s="84">
        <f t="shared" si="0"/>
        <v>101.78736431431479</v>
      </c>
    </row>
    <row r="98" spans="2:7" s="2" customFormat="1" ht="14.25" customHeight="1">
      <c r="B98" s="85"/>
      <c r="C98" s="120" t="s">
        <v>365</v>
      </c>
      <c r="D98" s="26" t="s">
        <v>285</v>
      </c>
      <c r="E98" s="155">
        <f>E99</f>
        <v>52836</v>
      </c>
      <c r="F98" s="155">
        <f>F99</f>
        <v>53784.2</v>
      </c>
      <c r="G98" s="58">
        <f t="shared" si="0"/>
        <v>101.7946097357862</v>
      </c>
    </row>
    <row r="99" spans="2:7" ht="25.5" customHeight="1">
      <c r="B99" s="64"/>
      <c r="C99" s="120" t="s">
        <v>286</v>
      </c>
      <c r="D99" s="26" t="s">
        <v>287</v>
      </c>
      <c r="E99" s="86">
        <v>52836</v>
      </c>
      <c r="F99" s="86">
        <v>53784.2</v>
      </c>
      <c r="G99" s="58">
        <f t="shared" si="0"/>
        <v>101.7946097357862</v>
      </c>
    </row>
    <row r="100" spans="2:7" ht="15" customHeight="1">
      <c r="B100" s="64"/>
      <c r="C100" s="120" t="s">
        <v>288</v>
      </c>
      <c r="D100" s="26" t="s">
        <v>289</v>
      </c>
      <c r="E100" s="155">
        <f>E102+E103</f>
        <v>54305</v>
      </c>
      <c r="F100" s="155">
        <f>F102+F103</f>
        <v>55271.8</v>
      </c>
      <c r="G100" s="58">
        <f t="shared" si="0"/>
        <v>101.78031488813187</v>
      </c>
    </row>
    <row r="101" spans="2:7" ht="15.75" customHeight="1">
      <c r="B101" s="64"/>
      <c r="C101" s="120" t="s">
        <v>209</v>
      </c>
      <c r="D101" s="26" t="s">
        <v>208</v>
      </c>
      <c r="E101" s="155">
        <f>E102</f>
        <v>28452</v>
      </c>
      <c r="F101" s="155">
        <f>F102</f>
        <v>28672.7</v>
      </c>
      <c r="G101" s="58">
        <f t="shared" si="0"/>
        <v>100.77569239420778</v>
      </c>
    </row>
    <row r="102" spans="2:7" ht="26.25" customHeight="1">
      <c r="B102" s="64"/>
      <c r="C102" s="107" t="s">
        <v>211</v>
      </c>
      <c r="D102" s="26" t="s">
        <v>210</v>
      </c>
      <c r="E102" s="86">
        <v>28452</v>
      </c>
      <c r="F102" s="86">
        <v>28672.7</v>
      </c>
      <c r="G102" s="58">
        <f t="shared" si="0"/>
        <v>100.77569239420778</v>
      </c>
    </row>
    <row r="103" spans="2:7" ht="16.5" customHeight="1">
      <c r="B103" s="64"/>
      <c r="C103" s="107" t="s">
        <v>213</v>
      </c>
      <c r="D103" s="26" t="s">
        <v>212</v>
      </c>
      <c r="E103" s="86">
        <f>E104</f>
        <v>25853</v>
      </c>
      <c r="F103" s="86">
        <f>F104</f>
        <v>26599.1</v>
      </c>
      <c r="G103" s="58">
        <f t="shared" si="0"/>
        <v>102.88593200015472</v>
      </c>
    </row>
    <row r="104" spans="2:7" ht="27" customHeight="1">
      <c r="B104" s="64"/>
      <c r="C104" s="107" t="s">
        <v>215</v>
      </c>
      <c r="D104" s="26" t="s">
        <v>214</v>
      </c>
      <c r="E104" s="86">
        <v>25853</v>
      </c>
      <c r="F104" s="184">
        <v>26599.1</v>
      </c>
      <c r="G104" s="58">
        <f t="shared" si="0"/>
        <v>102.88593200015472</v>
      </c>
    </row>
    <row r="105" spans="2:7" ht="13.5" customHeight="1">
      <c r="B105" s="64" t="s">
        <v>21</v>
      </c>
      <c r="C105" s="9" t="s">
        <v>189</v>
      </c>
      <c r="D105" s="175" t="s">
        <v>190</v>
      </c>
      <c r="E105" s="158">
        <f>E106+E108</f>
        <v>10050</v>
      </c>
      <c r="F105" s="158">
        <f>F106+F108</f>
        <v>10346.1</v>
      </c>
      <c r="G105" s="84">
        <f t="shared" si="0"/>
        <v>102.94626865671641</v>
      </c>
    </row>
    <row r="106" spans="2:7" ht="24.75" customHeight="1">
      <c r="B106" s="64"/>
      <c r="C106" s="120" t="s">
        <v>191</v>
      </c>
      <c r="D106" s="26" t="s">
        <v>192</v>
      </c>
      <c r="E106" s="155">
        <f>E107</f>
        <v>10000</v>
      </c>
      <c r="F106" s="155">
        <f>F107</f>
        <v>10311.1</v>
      </c>
      <c r="G106" s="58">
        <f t="shared" si="0"/>
        <v>103.11099999999999</v>
      </c>
    </row>
    <row r="107" spans="2:7" ht="38.25" customHeight="1">
      <c r="B107" s="64"/>
      <c r="C107" s="120" t="s">
        <v>366</v>
      </c>
      <c r="D107" s="26" t="s">
        <v>193</v>
      </c>
      <c r="E107" s="86">
        <v>10000</v>
      </c>
      <c r="F107" s="86">
        <v>10311.1</v>
      </c>
      <c r="G107" s="58">
        <f t="shared" si="0"/>
        <v>103.11099999999999</v>
      </c>
    </row>
    <row r="108" spans="2:7" ht="27" customHeight="1">
      <c r="B108" s="64"/>
      <c r="C108" s="127" t="s">
        <v>194</v>
      </c>
      <c r="D108" s="26" t="s">
        <v>296</v>
      </c>
      <c r="E108" s="155">
        <f>E109</f>
        <v>50</v>
      </c>
      <c r="F108" s="155">
        <f>F109</f>
        <v>35</v>
      </c>
      <c r="G108" s="58">
        <f t="shared" si="0"/>
        <v>70</v>
      </c>
    </row>
    <row r="109" spans="2:7" ht="28.5" customHeight="1">
      <c r="B109" s="64"/>
      <c r="C109" s="128" t="s">
        <v>315</v>
      </c>
      <c r="D109" s="26" t="s">
        <v>316</v>
      </c>
      <c r="E109" s="86">
        <v>50</v>
      </c>
      <c r="F109" s="86">
        <v>35</v>
      </c>
      <c r="G109" s="58">
        <f t="shared" si="0"/>
        <v>70</v>
      </c>
    </row>
    <row r="110" spans="2:7" ht="22.5" customHeight="1">
      <c r="B110" s="64" t="s">
        <v>22</v>
      </c>
      <c r="C110" s="9" t="s">
        <v>317</v>
      </c>
      <c r="D110" s="175" t="s">
        <v>318</v>
      </c>
      <c r="E110" s="158">
        <f>E111+E112+E115+E119+E123+E127</f>
        <v>0</v>
      </c>
      <c r="F110" s="158">
        <v>-1.4</v>
      </c>
      <c r="G110" s="84">
        <v>0</v>
      </c>
    </row>
    <row r="111" spans="2:7" ht="26.25" customHeight="1" hidden="1">
      <c r="B111" s="64"/>
      <c r="C111" s="3" t="s">
        <v>319</v>
      </c>
      <c r="D111" s="26" t="s">
        <v>320</v>
      </c>
      <c r="E111" s="155"/>
      <c r="F111" s="155"/>
      <c r="G111" s="58">
        <v>0</v>
      </c>
    </row>
    <row r="112" spans="2:7" ht="0.75" customHeight="1" hidden="1">
      <c r="B112" s="64"/>
      <c r="C112" s="3" t="s">
        <v>321</v>
      </c>
      <c r="D112" s="26" t="s">
        <v>322</v>
      </c>
      <c r="E112" s="155">
        <f>E113</f>
        <v>0</v>
      </c>
      <c r="F112" s="155">
        <f>F113</f>
        <v>0</v>
      </c>
      <c r="G112" s="58">
        <v>0</v>
      </c>
    </row>
    <row r="113" spans="2:7" ht="15.75" customHeight="1" hidden="1">
      <c r="B113" s="64"/>
      <c r="C113" s="3" t="s">
        <v>323</v>
      </c>
      <c r="D113" s="26" t="s">
        <v>324</v>
      </c>
      <c r="E113" s="155">
        <f>E114</f>
        <v>0</v>
      </c>
      <c r="F113" s="155">
        <f>F114</f>
        <v>0</v>
      </c>
      <c r="G113" s="58" t="e">
        <f t="shared" si="0"/>
        <v>#DIV/0!</v>
      </c>
    </row>
    <row r="114" spans="2:7" ht="15" customHeight="1" hidden="1">
      <c r="B114" s="64"/>
      <c r="C114" s="3" t="s">
        <v>325</v>
      </c>
      <c r="D114" s="26" t="s">
        <v>326</v>
      </c>
      <c r="E114" s="155"/>
      <c r="F114" s="155">
        <v>0</v>
      </c>
      <c r="G114" s="58" t="e">
        <f t="shared" si="0"/>
        <v>#DIV/0!</v>
      </c>
    </row>
    <row r="115" spans="2:7" ht="12" customHeight="1" hidden="1">
      <c r="B115" s="64"/>
      <c r="C115" s="4" t="s">
        <v>11</v>
      </c>
      <c r="D115" s="26" t="s">
        <v>10</v>
      </c>
      <c r="E115" s="155">
        <f>E116+E117+E118</f>
        <v>0</v>
      </c>
      <c r="F115" s="155">
        <f>F116+F117+F118</f>
        <v>0</v>
      </c>
      <c r="G115" s="58">
        <v>0</v>
      </c>
    </row>
    <row r="116" spans="2:7" ht="13.5" customHeight="1" hidden="1">
      <c r="B116" s="64"/>
      <c r="C116" s="3" t="s">
        <v>327</v>
      </c>
      <c r="D116" s="26" t="s">
        <v>328</v>
      </c>
      <c r="E116" s="155"/>
      <c r="F116" s="155"/>
      <c r="G116" s="58">
        <v>0</v>
      </c>
    </row>
    <row r="117" spans="2:7" ht="16.5" customHeight="1" hidden="1">
      <c r="B117" s="64"/>
      <c r="C117" s="3" t="s">
        <v>329</v>
      </c>
      <c r="D117" s="26" t="s">
        <v>8</v>
      </c>
      <c r="E117" s="155"/>
      <c r="F117" s="155"/>
      <c r="G117" s="58" t="e">
        <f t="shared" si="0"/>
        <v>#DIV/0!</v>
      </c>
    </row>
    <row r="118" spans="2:7" ht="23.25" customHeight="1" hidden="1">
      <c r="B118" s="64"/>
      <c r="C118" s="4" t="s">
        <v>247</v>
      </c>
      <c r="D118" s="26" t="s">
        <v>9</v>
      </c>
      <c r="E118" s="155"/>
      <c r="F118" s="155"/>
      <c r="G118" s="58">
        <v>0</v>
      </c>
    </row>
    <row r="119" spans="2:7" ht="23.25" customHeight="1" hidden="1">
      <c r="B119" s="64"/>
      <c r="C119" s="3" t="s">
        <v>330</v>
      </c>
      <c r="D119" s="26" t="s">
        <v>331</v>
      </c>
      <c r="E119" s="155">
        <f>E120+E121</f>
        <v>0</v>
      </c>
      <c r="F119" s="155">
        <f>F120+F121</f>
        <v>0</v>
      </c>
      <c r="G119" s="58"/>
    </row>
    <row r="120" spans="2:7" ht="24" customHeight="1" hidden="1">
      <c r="B120" s="64"/>
      <c r="C120" s="3" t="s">
        <v>332</v>
      </c>
      <c r="D120" s="26" t="s">
        <v>333</v>
      </c>
      <c r="E120" s="155">
        <v>0</v>
      </c>
      <c r="F120" s="155">
        <v>0</v>
      </c>
      <c r="G120" s="58"/>
    </row>
    <row r="121" spans="2:7" ht="24.75" customHeight="1" hidden="1">
      <c r="B121" s="64"/>
      <c r="C121" s="3" t="s">
        <v>334</v>
      </c>
      <c r="D121" s="26" t="s">
        <v>335</v>
      </c>
      <c r="E121" s="155"/>
      <c r="F121" s="155"/>
      <c r="G121" s="58"/>
    </row>
    <row r="122" spans="2:7" ht="26.25" customHeight="1" hidden="1">
      <c r="B122" s="64"/>
      <c r="C122" s="3" t="s">
        <v>336</v>
      </c>
      <c r="D122" s="26" t="s">
        <v>337</v>
      </c>
      <c r="E122" s="155"/>
      <c r="F122" s="155"/>
      <c r="G122" s="58"/>
    </row>
    <row r="123" spans="2:7" ht="28.5" customHeight="1" hidden="1">
      <c r="B123" s="64"/>
      <c r="C123" s="3" t="s">
        <v>185</v>
      </c>
      <c r="D123" s="26" t="s">
        <v>186</v>
      </c>
      <c r="E123" s="155">
        <f>E124+E125+E126</f>
        <v>0</v>
      </c>
      <c r="F123" s="155">
        <f>F124+F125+F126</f>
        <v>0</v>
      </c>
      <c r="G123" s="58"/>
    </row>
    <row r="124" spans="2:7" ht="24.75" customHeight="1" hidden="1">
      <c r="B124" s="64"/>
      <c r="C124" s="3" t="s">
        <v>187</v>
      </c>
      <c r="D124" s="26" t="s">
        <v>188</v>
      </c>
      <c r="E124" s="155"/>
      <c r="F124" s="155"/>
      <c r="G124" s="58"/>
    </row>
    <row r="125" spans="2:7" ht="24" customHeight="1" hidden="1">
      <c r="B125" s="64"/>
      <c r="C125" s="3" t="s">
        <v>161</v>
      </c>
      <c r="D125" s="26" t="s">
        <v>162</v>
      </c>
      <c r="E125" s="155"/>
      <c r="F125" s="155"/>
      <c r="G125" s="58"/>
    </row>
    <row r="126" spans="2:7" ht="21" customHeight="1" hidden="1">
      <c r="B126" s="64"/>
      <c r="C126" s="3" t="s">
        <v>163</v>
      </c>
      <c r="D126" s="26" t="s">
        <v>164</v>
      </c>
      <c r="E126" s="155"/>
      <c r="F126" s="155"/>
      <c r="G126" s="58"/>
    </row>
    <row r="127" spans="2:7" ht="30.75" customHeight="1" hidden="1">
      <c r="B127" s="64"/>
      <c r="C127" s="3" t="s">
        <v>235</v>
      </c>
      <c r="D127" s="26" t="s">
        <v>236</v>
      </c>
      <c r="E127" s="155"/>
      <c r="F127" s="155"/>
      <c r="G127" s="58">
        <v>0</v>
      </c>
    </row>
    <row r="128" spans="2:7" ht="25.5" customHeight="1">
      <c r="B128" s="64" t="s">
        <v>23</v>
      </c>
      <c r="C128" s="11" t="s">
        <v>165</v>
      </c>
      <c r="D128" s="34"/>
      <c r="E128" s="157">
        <f>E129+E147+E155+E158+E173+E190</f>
        <v>54842.9</v>
      </c>
      <c r="F128" s="157">
        <f>F129+F147+F155+F158+F173+F190</f>
        <v>56631.600000000006</v>
      </c>
      <c r="G128" s="83">
        <f aca="true" t="shared" si="1" ref="G128:G158">F128/E128*100</f>
        <v>103.26149784201783</v>
      </c>
    </row>
    <row r="129" spans="2:7" ht="29.25" customHeight="1">
      <c r="B129" s="64" t="s">
        <v>24</v>
      </c>
      <c r="C129" s="9" t="s">
        <v>166</v>
      </c>
      <c r="D129" s="175" t="s">
        <v>167</v>
      </c>
      <c r="E129" s="158">
        <f>E130+E141+E144+E139</f>
        <v>31928.4</v>
      </c>
      <c r="F129" s="158">
        <f>F130+F139+F141+F144</f>
        <v>33196.8</v>
      </c>
      <c r="G129" s="84">
        <f t="shared" si="1"/>
        <v>103.9726387792686</v>
      </c>
    </row>
    <row r="130" spans="2:7" ht="52.5" customHeight="1">
      <c r="B130" s="64"/>
      <c r="C130" s="120" t="s">
        <v>5</v>
      </c>
      <c r="D130" s="26" t="s">
        <v>168</v>
      </c>
      <c r="E130" s="155">
        <f>E131+E135+E137</f>
        <v>19609</v>
      </c>
      <c r="F130" s="155">
        <f>F131+F135+F137</f>
        <v>20620.2</v>
      </c>
      <c r="G130" s="58">
        <f t="shared" si="1"/>
        <v>105.15681574787088</v>
      </c>
    </row>
    <row r="131" spans="2:7" ht="51" customHeight="1">
      <c r="B131" s="64"/>
      <c r="C131" s="120" t="s">
        <v>169</v>
      </c>
      <c r="D131" s="26" t="s">
        <v>367</v>
      </c>
      <c r="E131" s="155">
        <f>E132</f>
        <v>11250.4</v>
      </c>
      <c r="F131" s="155">
        <f>F132</f>
        <v>12169.3</v>
      </c>
      <c r="G131" s="58">
        <f t="shared" si="1"/>
        <v>108.16770959254782</v>
      </c>
    </row>
    <row r="132" spans="2:7" ht="51.75" customHeight="1">
      <c r="B132" s="64"/>
      <c r="C132" s="110" t="s">
        <v>116</v>
      </c>
      <c r="D132" s="26" t="s">
        <v>12</v>
      </c>
      <c r="E132" s="86">
        <v>11250.4</v>
      </c>
      <c r="F132" s="86">
        <v>12169.3</v>
      </c>
      <c r="G132" s="58">
        <f t="shared" si="1"/>
        <v>108.16770959254782</v>
      </c>
    </row>
    <row r="133" spans="2:7" ht="1.5" customHeight="1" hidden="1">
      <c r="B133" s="64"/>
      <c r="C133" s="120" t="s">
        <v>170</v>
      </c>
      <c r="D133" s="26" t="s">
        <v>171</v>
      </c>
      <c r="E133" s="155"/>
      <c r="F133" s="155"/>
      <c r="G133" s="58" t="e">
        <f t="shared" si="1"/>
        <v>#DIV/0!</v>
      </c>
    </row>
    <row r="134" spans="2:7" ht="34.5" customHeight="1" hidden="1">
      <c r="B134" s="64"/>
      <c r="C134" s="120" t="s">
        <v>172</v>
      </c>
      <c r="D134" s="26" t="s">
        <v>173</v>
      </c>
      <c r="E134" s="155"/>
      <c r="F134" s="155"/>
      <c r="G134" s="58" t="e">
        <f t="shared" si="1"/>
        <v>#DIV/0!</v>
      </c>
    </row>
    <row r="135" spans="2:7" ht="56.25" customHeight="1">
      <c r="B135" s="64"/>
      <c r="C135" s="120" t="s">
        <v>225</v>
      </c>
      <c r="D135" s="26" t="s">
        <v>174</v>
      </c>
      <c r="E135" s="155">
        <f>E136</f>
        <v>5860.6</v>
      </c>
      <c r="F135" s="155">
        <f>F136</f>
        <v>5843.5</v>
      </c>
      <c r="G135" s="58">
        <f t="shared" si="1"/>
        <v>99.70822100126267</v>
      </c>
    </row>
    <row r="136" spans="2:7" ht="55.5" customHeight="1">
      <c r="B136" s="64"/>
      <c r="C136" s="110" t="s">
        <v>13</v>
      </c>
      <c r="D136" s="26" t="s">
        <v>175</v>
      </c>
      <c r="E136" s="86">
        <v>5860.6</v>
      </c>
      <c r="F136" s="86">
        <v>5843.5</v>
      </c>
      <c r="G136" s="58">
        <f t="shared" si="1"/>
        <v>99.70822100126267</v>
      </c>
    </row>
    <row r="137" spans="2:7" ht="38.25" customHeight="1">
      <c r="B137" s="64"/>
      <c r="C137" s="120" t="s">
        <v>183</v>
      </c>
      <c r="D137" s="26" t="s">
        <v>4</v>
      </c>
      <c r="E137" s="155">
        <f>E138</f>
        <v>2498</v>
      </c>
      <c r="F137" s="155">
        <f>F138</f>
        <v>2607.4</v>
      </c>
      <c r="G137" s="58">
        <f t="shared" si="1"/>
        <v>104.37950360288231</v>
      </c>
    </row>
    <row r="138" spans="2:7" ht="30" customHeight="1">
      <c r="B138" s="64"/>
      <c r="C138" s="22" t="s">
        <v>182</v>
      </c>
      <c r="D138" s="26" t="s">
        <v>3</v>
      </c>
      <c r="E138" s="86">
        <v>2498</v>
      </c>
      <c r="F138" s="86">
        <v>2607.4</v>
      </c>
      <c r="G138" s="58">
        <f t="shared" si="1"/>
        <v>104.37950360288231</v>
      </c>
    </row>
    <row r="139" spans="2:7" ht="38.25" customHeight="1">
      <c r="B139" s="64"/>
      <c r="C139" s="22" t="s">
        <v>554</v>
      </c>
      <c r="D139" s="26" t="s">
        <v>553</v>
      </c>
      <c r="E139" s="86">
        <f>E140</f>
        <v>437</v>
      </c>
      <c r="F139" s="86">
        <f>F140</f>
        <v>437.2</v>
      </c>
      <c r="G139" s="58">
        <v>0</v>
      </c>
    </row>
    <row r="140" spans="2:7" ht="77.25" customHeight="1">
      <c r="B140" s="64"/>
      <c r="C140" s="22" t="s">
        <v>555</v>
      </c>
      <c r="D140" s="26" t="s">
        <v>552</v>
      </c>
      <c r="E140" s="86">
        <v>437</v>
      </c>
      <c r="F140" s="86">
        <v>437.2</v>
      </c>
      <c r="G140" s="58">
        <v>0</v>
      </c>
    </row>
    <row r="141" spans="2:7" ht="15" customHeight="1">
      <c r="B141" s="64"/>
      <c r="C141" s="120" t="s">
        <v>176</v>
      </c>
      <c r="D141" s="26" t="s">
        <v>177</v>
      </c>
      <c r="E141" s="155">
        <f>E142</f>
        <v>3581</v>
      </c>
      <c r="F141" s="155">
        <f>F142</f>
        <v>3584.9</v>
      </c>
      <c r="G141" s="58">
        <f t="shared" si="1"/>
        <v>100.10890812622173</v>
      </c>
    </row>
    <row r="142" spans="2:7" ht="40.5" customHeight="1">
      <c r="B142" s="64"/>
      <c r="C142" s="120" t="s">
        <v>178</v>
      </c>
      <c r="D142" s="26" t="s">
        <v>179</v>
      </c>
      <c r="E142" s="155">
        <f>E143</f>
        <v>3581</v>
      </c>
      <c r="F142" s="155">
        <f>F143</f>
        <v>3584.9</v>
      </c>
      <c r="G142" s="58">
        <f t="shared" si="1"/>
        <v>100.10890812622173</v>
      </c>
    </row>
    <row r="143" spans="2:7" ht="38.25" customHeight="1">
      <c r="B143" s="64"/>
      <c r="C143" s="120" t="s">
        <v>180</v>
      </c>
      <c r="D143" s="26" t="s">
        <v>181</v>
      </c>
      <c r="E143" s="86">
        <v>3581</v>
      </c>
      <c r="F143" s="86">
        <v>3584.9</v>
      </c>
      <c r="G143" s="58">
        <f t="shared" si="1"/>
        <v>100.10890812622173</v>
      </c>
    </row>
    <row r="144" spans="2:7" ht="51.75" customHeight="1">
      <c r="B144" s="64"/>
      <c r="C144" s="120" t="s">
        <v>111</v>
      </c>
      <c r="D144" s="26" t="s">
        <v>112</v>
      </c>
      <c r="E144" s="155">
        <f>E145</f>
        <v>8301.4</v>
      </c>
      <c r="F144" s="155">
        <f>F145</f>
        <v>8554.5</v>
      </c>
      <c r="G144" s="58">
        <v>0</v>
      </c>
    </row>
    <row r="145" spans="2:7" ht="51" customHeight="1">
      <c r="B145" s="64"/>
      <c r="C145" s="120" t="s">
        <v>113</v>
      </c>
      <c r="D145" s="26" t="s">
        <v>114</v>
      </c>
      <c r="E145" s="155">
        <f>E146</f>
        <v>8301.4</v>
      </c>
      <c r="F145" s="155">
        <f>F146</f>
        <v>8554.5</v>
      </c>
      <c r="G145" s="58">
        <v>0</v>
      </c>
    </row>
    <row r="146" spans="2:7" ht="50.25" customHeight="1">
      <c r="B146" s="64"/>
      <c r="C146" s="4" t="s">
        <v>14</v>
      </c>
      <c r="D146" s="26" t="s">
        <v>292</v>
      </c>
      <c r="E146" s="86">
        <v>8301.4</v>
      </c>
      <c r="F146" s="86">
        <v>8554.5</v>
      </c>
      <c r="G146" s="58">
        <v>0</v>
      </c>
    </row>
    <row r="147" spans="2:7" ht="14.25" customHeight="1">
      <c r="B147" s="64" t="s">
        <v>25</v>
      </c>
      <c r="C147" s="9" t="s">
        <v>293</v>
      </c>
      <c r="D147" s="175" t="s">
        <v>294</v>
      </c>
      <c r="E147" s="158">
        <f>E148</f>
        <v>4390.6</v>
      </c>
      <c r="F147" s="158">
        <f>F148</f>
        <v>4390.1</v>
      </c>
      <c r="G147" s="84">
        <f t="shared" si="1"/>
        <v>99.98861203480163</v>
      </c>
    </row>
    <row r="148" spans="2:7" ht="14.25" customHeight="1">
      <c r="B148" s="64"/>
      <c r="C148" s="120" t="s">
        <v>295</v>
      </c>
      <c r="D148" s="26" t="s">
        <v>203</v>
      </c>
      <c r="E148" s="86">
        <f>E149+E150+E151+E154</f>
        <v>4390.6</v>
      </c>
      <c r="F148" s="86">
        <f>F149+F150+F151+F154</f>
        <v>4390.1</v>
      </c>
      <c r="G148" s="58">
        <f>F148/E148*100</f>
        <v>99.98861203480163</v>
      </c>
    </row>
    <row r="149" spans="2:7" ht="25.5" customHeight="1">
      <c r="B149" s="64"/>
      <c r="C149" s="120" t="s">
        <v>369</v>
      </c>
      <c r="D149" s="26" t="s">
        <v>368</v>
      </c>
      <c r="E149" s="86">
        <v>417.6</v>
      </c>
      <c r="F149" s="86">
        <v>417.5</v>
      </c>
      <c r="G149" s="58">
        <f>F149/E149*100</f>
        <v>99.97605363984674</v>
      </c>
    </row>
    <row r="150" spans="2:7" ht="14.25" customHeight="1">
      <c r="B150" s="64"/>
      <c r="C150" s="120" t="s">
        <v>371</v>
      </c>
      <c r="D150" s="26" t="s">
        <v>370</v>
      </c>
      <c r="E150" s="86">
        <v>315.4</v>
      </c>
      <c r="F150" s="86">
        <v>315.1</v>
      </c>
      <c r="G150" s="58">
        <f t="shared" si="1"/>
        <v>99.90488268864934</v>
      </c>
    </row>
    <row r="151" spans="2:7" ht="14.25" customHeight="1">
      <c r="B151" s="64"/>
      <c r="C151" s="120" t="s">
        <v>373</v>
      </c>
      <c r="D151" s="26" t="s">
        <v>372</v>
      </c>
      <c r="E151" s="86">
        <f>E152+E153</f>
        <v>3657.6000000000004</v>
      </c>
      <c r="F151" s="86">
        <f>F152+F153</f>
        <v>3657.2</v>
      </c>
      <c r="G151" s="58">
        <f t="shared" si="1"/>
        <v>99.9890638670166</v>
      </c>
    </row>
    <row r="152" spans="2:7" ht="14.25" customHeight="1">
      <c r="B152" s="64"/>
      <c r="C152" s="120" t="s">
        <v>376</v>
      </c>
      <c r="D152" s="26" t="s">
        <v>374</v>
      </c>
      <c r="E152" s="86">
        <v>3053.9</v>
      </c>
      <c r="F152" s="86">
        <v>3053.6</v>
      </c>
      <c r="G152" s="58">
        <f t="shared" si="1"/>
        <v>99.99017649562853</v>
      </c>
    </row>
    <row r="153" spans="2:7" ht="16.5" customHeight="1">
      <c r="B153" s="64"/>
      <c r="C153" s="120" t="s">
        <v>377</v>
      </c>
      <c r="D153" s="26" t="s">
        <v>375</v>
      </c>
      <c r="E153" s="86">
        <v>603.7</v>
      </c>
      <c r="F153" s="86">
        <v>603.6</v>
      </c>
      <c r="G153" s="58">
        <f t="shared" si="1"/>
        <v>99.98343548119927</v>
      </c>
    </row>
    <row r="154" spans="2:7" ht="54" customHeight="1">
      <c r="B154" s="64"/>
      <c r="C154" s="120" t="s">
        <v>489</v>
      </c>
      <c r="D154" s="26" t="s">
        <v>490</v>
      </c>
      <c r="E154" s="86">
        <v>0</v>
      </c>
      <c r="F154" s="86">
        <v>0.3</v>
      </c>
      <c r="G154" s="58">
        <v>0</v>
      </c>
    </row>
    <row r="155" spans="2:7" ht="22.5" customHeight="1">
      <c r="B155" s="64" t="s">
        <v>26</v>
      </c>
      <c r="C155" s="9" t="s">
        <v>205</v>
      </c>
      <c r="D155" s="175" t="s">
        <v>206</v>
      </c>
      <c r="E155" s="158">
        <f>E156+E157</f>
        <v>400.40000000000003</v>
      </c>
      <c r="F155" s="158">
        <f>F156+F157</f>
        <v>397.6</v>
      </c>
      <c r="G155" s="84">
        <f t="shared" si="1"/>
        <v>99.3006993006993</v>
      </c>
    </row>
    <row r="156" spans="2:7" ht="26.25" customHeight="1">
      <c r="B156" s="64"/>
      <c r="C156" s="22" t="s">
        <v>197</v>
      </c>
      <c r="D156" s="26" t="s">
        <v>198</v>
      </c>
      <c r="E156" s="86">
        <v>393.6</v>
      </c>
      <c r="F156" s="86">
        <v>390.8</v>
      </c>
      <c r="G156" s="58">
        <f t="shared" si="1"/>
        <v>99.28861788617886</v>
      </c>
    </row>
    <row r="157" spans="2:7" ht="21.75" customHeight="1">
      <c r="B157" s="64"/>
      <c r="C157" s="22" t="s">
        <v>200</v>
      </c>
      <c r="D157" s="26" t="s">
        <v>199</v>
      </c>
      <c r="E157" s="86">
        <v>6.8</v>
      </c>
      <c r="F157" s="86">
        <v>6.8</v>
      </c>
      <c r="G157" s="58">
        <v>0</v>
      </c>
    </row>
    <row r="158" spans="2:7" ht="27" customHeight="1">
      <c r="B158" s="64" t="s">
        <v>27</v>
      </c>
      <c r="C158" s="9" t="s">
        <v>207</v>
      </c>
      <c r="D158" s="175" t="s">
        <v>217</v>
      </c>
      <c r="E158" s="158">
        <f>E159+E161+E167+E172+E164</f>
        <v>14468</v>
      </c>
      <c r="F158" s="158">
        <f>F159+F161+F167+F172+F164</f>
        <v>14594.900000000001</v>
      </c>
      <c r="G158" s="84">
        <f t="shared" si="1"/>
        <v>100.87710810063591</v>
      </c>
    </row>
    <row r="159" spans="2:7" ht="17.25" customHeight="1" hidden="1">
      <c r="B159" s="64"/>
      <c r="C159" s="3" t="s">
        <v>218</v>
      </c>
      <c r="D159" s="26" t="s">
        <v>219</v>
      </c>
      <c r="E159" s="155">
        <f>E160</f>
        <v>0</v>
      </c>
      <c r="F159" s="155">
        <f>F160</f>
        <v>0</v>
      </c>
      <c r="G159" s="58">
        <v>0</v>
      </c>
    </row>
    <row r="160" spans="2:7" ht="14.25" customHeight="1" hidden="1">
      <c r="B160" s="64"/>
      <c r="C160" s="3" t="s">
        <v>220</v>
      </c>
      <c r="D160" s="26" t="s">
        <v>221</v>
      </c>
      <c r="E160" s="155">
        <v>0</v>
      </c>
      <c r="F160" s="155">
        <v>0</v>
      </c>
      <c r="G160" s="58">
        <v>0</v>
      </c>
    </row>
    <row r="161" spans="2:7" ht="51" customHeight="1" hidden="1">
      <c r="B161" s="64"/>
      <c r="C161" s="120" t="s">
        <v>222</v>
      </c>
      <c r="D161" s="26" t="s">
        <v>216</v>
      </c>
      <c r="E161" s="155">
        <f>E162</f>
        <v>0</v>
      </c>
      <c r="F161" s="155">
        <f>F162</f>
        <v>0</v>
      </c>
      <c r="G161" s="58" t="e">
        <f aca="true" t="shared" si="2" ref="G161:G189">F161/E161*100</f>
        <v>#DIV/0!</v>
      </c>
    </row>
    <row r="162" spans="2:7" ht="51.75" customHeight="1" hidden="1">
      <c r="B162" s="64"/>
      <c r="C162" s="120" t="s">
        <v>226</v>
      </c>
      <c r="D162" s="26" t="s">
        <v>246</v>
      </c>
      <c r="E162" s="155">
        <f>+E163</f>
        <v>0</v>
      </c>
      <c r="F162" s="155">
        <f>F163</f>
        <v>0</v>
      </c>
      <c r="G162" s="58" t="e">
        <f t="shared" si="2"/>
        <v>#DIV/0!</v>
      </c>
    </row>
    <row r="163" spans="2:7" ht="50.25" customHeight="1" hidden="1">
      <c r="B163" s="64"/>
      <c r="C163" s="110" t="s">
        <v>352</v>
      </c>
      <c r="D163" s="26" t="s">
        <v>201</v>
      </c>
      <c r="E163" s="86"/>
      <c r="F163" s="86"/>
      <c r="G163" s="58" t="e">
        <f t="shared" si="2"/>
        <v>#DIV/0!</v>
      </c>
    </row>
    <row r="164" spans="2:7" ht="51" customHeight="1">
      <c r="B164" s="64"/>
      <c r="C164" s="122" t="s">
        <v>378</v>
      </c>
      <c r="D164" s="26" t="s">
        <v>216</v>
      </c>
      <c r="E164" s="86">
        <f>E165</f>
        <v>970.2</v>
      </c>
      <c r="F164" s="86">
        <f>F165</f>
        <v>956.7</v>
      </c>
      <c r="G164" s="58">
        <f t="shared" si="2"/>
        <v>98.60853432282003</v>
      </c>
    </row>
    <row r="165" spans="2:7" ht="64.5" customHeight="1">
      <c r="B165" s="64"/>
      <c r="C165" s="122" t="s">
        <v>492</v>
      </c>
      <c r="D165" s="26" t="s">
        <v>246</v>
      </c>
      <c r="E165" s="86">
        <f>E166</f>
        <v>970.2</v>
      </c>
      <c r="F165" s="86">
        <f>F166</f>
        <v>956.7</v>
      </c>
      <c r="G165" s="58">
        <f t="shared" si="2"/>
        <v>98.60853432282003</v>
      </c>
    </row>
    <row r="166" spans="2:7" ht="67.5" customHeight="1">
      <c r="B166" s="64"/>
      <c r="C166" s="134" t="s">
        <v>491</v>
      </c>
      <c r="D166" s="26" t="s">
        <v>201</v>
      </c>
      <c r="E166" s="86">
        <v>970.2</v>
      </c>
      <c r="F166" s="86">
        <v>956.7</v>
      </c>
      <c r="G166" s="58">
        <f t="shared" si="2"/>
        <v>98.60853432282003</v>
      </c>
    </row>
    <row r="167" spans="2:7" ht="25.5" customHeight="1">
      <c r="B167" s="64"/>
      <c r="C167" s="120" t="s">
        <v>379</v>
      </c>
      <c r="D167" s="26" t="s">
        <v>227</v>
      </c>
      <c r="E167" s="155">
        <f>E168+E170</f>
        <v>11444.8</v>
      </c>
      <c r="F167" s="155">
        <f>F168+F170</f>
        <v>11529.4</v>
      </c>
      <c r="G167" s="58">
        <f t="shared" si="2"/>
        <v>100.73920033552355</v>
      </c>
    </row>
    <row r="168" spans="2:7" ht="25.5" customHeight="1">
      <c r="B168" s="64"/>
      <c r="C168" s="120" t="s">
        <v>228</v>
      </c>
      <c r="D168" s="26" t="s">
        <v>229</v>
      </c>
      <c r="E168" s="155">
        <f>E169</f>
        <v>6297.8</v>
      </c>
      <c r="F168" s="155">
        <f>F169</f>
        <v>6382.2</v>
      </c>
      <c r="G168" s="58">
        <f t="shared" si="2"/>
        <v>101.34015052875607</v>
      </c>
    </row>
    <row r="169" spans="2:7" ht="39.75" customHeight="1">
      <c r="B169" s="64"/>
      <c r="C169" s="120" t="s">
        <v>230</v>
      </c>
      <c r="D169" s="26" t="s">
        <v>231</v>
      </c>
      <c r="E169" s="86">
        <v>6297.8</v>
      </c>
      <c r="F169" s="86">
        <v>6382.2</v>
      </c>
      <c r="G169" s="58">
        <f t="shared" si="2"/>
        <v>101.34015052875607</v>
      </c>
    </row>
    <row r="170" spans="2:7" ht="39" customHeight="1">
      <c r="B170" s="64"/>
      <c r="C170" s="120" t="s">
        <v>380</v>
      </c>
      <c r="D170" s="26" t="s">
        <v>232</v>
      </c>
      <c r="E170" s="155">
        <f>E171</f>
        <v>5147</v>
      </c>
      <c r="F170" s="155">
        <f>F171</f>
        <v>5147.2</v>
      </c>
      <c r="G170" s="58">
        <f t="shared" si="2"/>
        <v>100.0038857586944</v>
      </c>
    </row>
    <row r="171" spans="2:7" ht="39" customHeight="1">
      <c r="B171" s="64"/>
      <c r="C171" s="129" t="s">
        <v>381</v>
      </c>
      <c r="D171" s="26" t="s">
        <v>233</v>
      </c>
      <c r="E171" s="86">
        <v>5147</v>
      </c>
      <c r="F171" s="86">
        <v>5147.2</v>
      </c>
      <c r="G171" s="58">
        <f t="shared" si="2"/>
        <v>100.0038857586944</v>
      </c>
    </row>
    <row r="172" spans="2:7" ht="51.75" customHeight="1">
      <c r="B172" s="64"/>
      <c r="C172" s="130" t="s">
        <v>248</v>
      </c>
      <c r="D172" s="26" t="s">
        <v>249</v>
      </c>
      <c r="E172" s="86">
        <v>2053</v>
      </c>
      <c r="F172" s="86">
        <v>2108.8</v>
      </c>
      <c r="G172" s="58">
        <f t="shared" si="2"/>
        <v>102.71797369702875</v>
      </c>
    </row>
    <row r="173" spans="2:7" ht="15.75" customHeight="1">
      <c r="B173" s="64" t="s">
        <v>28</v>
      </c>
      <c r="C173" s="9" t="s">
        <v>382</v>
      </c>
      <c r="D173" s="175" t="s">
        <v>234</v>
      </c>
      <c r="E173" s="158">
        <f>E174+E188+E189</f>
        <v>3522.8</v>
      </c>
      <c r="F173" s="158">
        <f>F174+F188+F189</f>
        <v>3918.2999999999997</v>
      </c>
      <c r="G173" s="84">
        <f t="shared" si="2"/>
        <v>111.22686499375496</v>
      </c>
    </row>
    <row r="174" spans="2:7" ht="24" customHeight="1">
      <c r="B174" s="64"/>
      <c r="C174" s="3" t="s">
        <v>384</v>
      </c>
      <c r="D174" s="26" t="s">
        <v>383</v>
      </c>
      <c r="E174" s="155">
        <v>2473.1</v>
      </c>
      <c r="F174" s="155">
        <v>2776.6</v>
      </c>
      <c r="G174" s="84">
        <f t="shared" si="2"/>
        <v>112.27204722817517</v>
      </c>
    </row>
    <row r="175" spans="2:7" ht="37.5" customHeight="1">
      <c r="B175" s="64"/>
      <c r="C175" s="3" t="s">
        <v>386</v>
      </c>
      <c r="D175" s="26" t="s">
        <v>385</v>
      </c>
      <c r="E175" s="155">
        <v>123.2</v>
      </c>
      <c r="F175" s="155">
        <v>162.4</v>
      </c>
      <c r="G175" s="84">
        <f t="shared" si="2"/>
        <v>131.8181818181818</v>
      </c>
    </row>
    <row r="176" spans="2:7" ht="48" customHeight="1">
      <c r="B176" s="64"/>
      <c r="C176" s="3" t="s">
        <v>388</v>
      </c>
      <c r="D176" s="26" t="s">
        <v>387</v>
      </c>
      <c r="E176" s="155">
        <v>323.5</v>
      </c>
      <c r="F176" s="155">
        <v>366.7</v>
      </c>
      <c r="G176" s="84">
        <f t="shared" si="2"/>
        <v>113.35394126738794</v>
      </c>
    </row>
    <row r="177" spans="2:7" ht="35.25" customHeight="1">
      <c r="B177" s="64"/>
      <c r="C177" s="3" t="s">
        <v>390</v>
      </c>
      <c r="D177" s="26" t="s">
        <v>389</v>
      </c>
      <c r="E177" s="155">
        <v>31.8</v>
      </c>
      <c r="F177" s="155">
        <v>47.2</v>
      </c>
      <c r="G177" s="84">
        <f t="shared" si="2"/>
        <v>148.42767295597486</v>
      </c>
    </row>
    <row r="178" spans="2:7" ht="35.25" customHeight="1">
      <c r="B178" s="64"/>
      <c r="C178" s="3" t="s">
        <v>493</v>
      </c>
      <c r="D178" s="26" t="s">
        <v>466</v>
      </c>
      <c r="E178" s="155">
        <v>77</v>
      </c>
      <c r="F178" s="155">
        <v>77</v>
      </c>
      <c r="G178" s="84">
        <f t="shared" si="2"/>
        <v>100</v>
      </c>
    </row>
    <row r="179" spans="2:7" ht="35.25" customHeight="1">
      <c r="B179" s="64"/>
      <c r="C179" s="3" t="s">
        <v>494</v>
      </c>
      <c r="D179" s="26" t="s">
        <v>495</v>
      </c>
      <c r="E179" s="155">
        <v>10</v>
      </c>
      <c r="F179" s="155">
        <v>10</v>
      </c>
      <c r="G179" s="84">
        <f t="shared" si="2"/>
        <v>100</v>
      </c>
    </row>
    <row r="180" spans="2:7" ht="36.75" customHeight="1">
      <c r="B180" s="64"/>
      <c r="C180" s="3" t="s">
        <v>392</v>
      </c>
      <c r="D180" s="26" t="s">
        <v>391</v>
      </c>
      <c r="E180" s="155">
        <v>0.1</v>
      </c>
      <c r="F180" s="155">
        <v>0</v>
      </c>
      <c r="G180" s="84">
        <f t="shared" si="2"/>
        <v>0</v>
      </c>
    </row>
    <row r="181" spans="2:7" ht="36.75" customHeight="1">
      <c r="B181" s="64"/>
      <c r="C181" s="3" t="s">
        <v>496</v>
      </c>
      <c r="D181" s="26" t="s">
        <v>467</v>
      </c>
      <c r="E181" s="155">
        <v>3</v>
      </c>
      <c r="F181" s="155">
        <v>3</v>
      </c>
      <c r="G181" s="84">
        <f t="shared" si="2"/>
        <v>100</v>
      </c>
    </row>
    <row r="182" spans="2:7" ht="49.5" customHeight="1">
      <c r="B182" s="64"/>
      <c r="C182" s="3" t="s">
        <v>394</v>
      </c>
      <c r="D182" s="26" t="s">
        <v>393</v>
      </c>
      <c r="E182" s="155">
        <v>436.8</v>
      </c>
      <c r="F182" s="155">
        <v>483.2</v>
      </c>
      <c r="G182" s="84">
        <f t="shared" si="2"/>
        <v>110.62271062271061</v>
      </c>
    </row>
    <row r="183" spans="2:7" ht="48" customHeight="1">
      <c r="B183" s="64"/>
      <c r="C183" s="3" t="s">
        <v>396</v>
      </c>
      <c r="D183" s="26" t="s">
        <v>395</v>
      </c>
      <c r="E183" s="155">
        <v>62.9</v>
      </c>
      <c r="F183" s="155">
        <v>71</v>
      </c>
      <c r="G183" s="84">
        <f t="shared" si="2"/>
        <v>112.87758346581876</v>
      </c>
    </row>
    <row r="184" spans="2:7" ht="36" customHeight="1">
      <c r="B184" s="64"/>
      <c r="C184" s="3" t="s">
        <v>398</v>
      </c>
      <c r="D184" s="26" t="s">
        <v>397</v>
      </c>
      <c r="E184" s="155">
        <v>17.7</v>
      </c>
      <c r="F184" s="155">
        <v>17.7</v>
      </c>
      <c r="G184" s="84">
        <f t="shared" si="2"/>
        <v>100</v>
      </c>
    </row>
    <row r="185" spans="2:7" ht="36" customHeight="1">
      <c r="B185" s="64"/>
      <c r="C185" s="3" t="s">
        <v>400</v>
      </c>
      <c r="D185" s="26" t="s">
        <v>399</v>
      </c>
      <c r="E185" s="155">
        <v>336.3</v>
      </c>
      <c r="F185" s="155">
        <v>364.3</v>
      </c>
      <c r="G185" s="84">
        <f t="shared" si="2"/>
        <v>108.32589949449896</v>
      </c>
    </row>
    <row r="186" spans="2:7" ht="48.75" customHeight="1">
      <c r="B186" s="64"/>
      <c r="C186" s="3" t="s">
        <v>402</v>
      </c>
      <c r="D186" s="26" t="s">
        <v>401</v>
      </c>
      <c r="E186" s="155">
        <v>1049.8</v>
      </c>
      <c r="F186" s="155">
        <v>1173.3</v>
      </c>
      <c r="G186" s="84">
        <f t="shared" si="2"/>
        <v>111.76414555153362</v>
      </c>
    </row>
    <row r="187" spans="2:7" ht="36.75" customHeight="1">
      <c r="B187" s="64"/>
      <c r="C187" s="3" t="s">
        <v>558</v>
      </c>
      <c r="D187" s="26" t="s">
        <v>557</v>
      </c>
      <c r="E187" s="210">
        <v>1</v>
      </c>
      <c r="F187" s="210">
        <v>1</v>
      </c>
      <c r="G187" s="84">
        <f t="shared" si="2"/>
        <v>100</v>
      </c>
    </row>
    <row r="188" spans="2:7" ht="60" customHeight="1">
      <c r="B188" s="64"/>
      <c r="C188" s="3" t="s">
        <v>403</v>
      </c>
      <c r="D188" s="26" t="s">
        <v>498</v>
      </c>
      <c r="E188" s="155">
        <v>882.2</v>
      </c>
      <c r="F188" s="155">
        <v>969.8</v>
      </c>
      <c r="G188" s="84">
        <v>0</v>
      </c>
    </row>
    <row r="189" spans="2:7" ht="18" customHeight="1">
      <c r="B189" s="64"/>
      <c r="C189" s="3" t="s">
        <v>408</v>
      </c>
      <c r="D189" s="26" t="s">
        <v>407</v>
      </c>
      <c r="E189" s="210">
        <v>167.5</v>
      </c>
      <c r="F189" s="210">
        <v>171.9</v>
      </c>
      <c r="G189" s="84">
        <f t="shared" si="2"/>
        <v>102.62686567164178</v>
      </c>
    </row>
    <row r="190" spans="2:7" ht="18.75" customHeight="1">
      <c r="B190" s="64" t="s">
        <v>29</v>
      </c>
      <c r="C190" s="159" t="s">
        <v>35</v>
      </c>
      <c r="D190" s="175" t="s">
        <v>36</v>
      </c>
      <c r="E190" s="84">
        <f>E191+E193+E194</f>
        <v>132.7</v>
      </c>
      <c r="F190" s="84">
        <f>F191+F193+F194</f>
        <v>133.9</v>
      </c>
      <c r="G190" s="84">
        <v>0</v>
      </c>
    </row>
    <row r="191" spans="2:7" s="2" customFormat="1" ht="15.75" customHeight="1">
      <c r="B191" s="85"/>
      <c r="C191" s="120" t="s">
        <v>37</v>
      </c>
      <c r="D191" s="33" t="s">
        <v>38</v>
      </c>
      <c r="E191" s="58">
        <f>E192</f>
        <v>0</v>
      </c>
      <c r="F191" s="58">
        <f>F192</f>
        <v>-4</v>
      </c>
      <c r="G191" s="84">
        <v>0</v>
      </c>
    </row>
    <row r="192" spans="2:7" ht="16.5" customHeight="1">
      <c r="B192" s="64"/>
      <c r="C192" s="120" t="s">
        <v>39</v>
      </c>
      <c r="D192" s="33" t="s">
        <v>40</v>
      </c>
      <c r="E192" s="58">
        <v>0</v>
      </c>
      <c r="F192" s="87">
        <v>-4</v>
      </c>
      <c r="G192" s="84">
        <v>0</v>
      </c>
    </row>
    <row r="193" spans="2:7" ht="13.5" customHeight="1">
      <c r="B193" s="64"/>
      <c r="C193" s="120" t="s">
        <v>41</v>
      </c>
      <c r="D193" s="33" t="s">
        <v>42</v>
      </c>
      <c r="E193" s="86">
        <v>26</v>
      </c>
      <c r="F193" s="86">
        <v>31.3</v>
      </c>
      <c r="G193" s="84">
        <v>0</v>
      </c>
    </row>
    <row r="194" spans="2:7" ht="13.5" customHeight="1">
      <c r="B194" s="64"/>
      <c r="C194" s="120" t="s">
        <v>560</v>
      </c>
      <c r="D194" s="33" t="s">
        <v>583</v>
      </c>
      <c r="E194" s="86">
        <v>106.7</v>
      </c>
      <c r="F194" s="86">
        <v>106.6</v>
      </c>
      <c r="G194" s="84"/>
    </row>
    <row r="195" spans="1:7" ht="17.25" customHeight="1">
      <c r="A195" s="23"/>
      <c r="B195" s="52" t="s">
        <v>30</v>
      </c>
      <c r="C195" s="37" t="s">
        <v>43</v>
      </c>
      <c r="D195" s="176" t="s">
        <v>44</v>
      </c>
      <c r="E195" s="160">
        <f>E196+E300+E301+E298</f>
        <v>1991925.6000000003</v>
      </c>
      <c r="F195" s="160">
        <f>F196+F300+F301+F298</f>
        <v>1974962.7000000002</v>
      </c>
      <c r="G195" s="83">
        <f aca="true" t="shared" si="3" ref="G195:G299">F195/E195*100</f>
        <v>99.14841698906825</v>
      </c>
    </row>
    <row r="196" spans="1:7" ht="27" customHeight="1">
      <c r="A196" s="23"/>
      <c r="B196" s="52" t="s">
        <v>31</v>
      </c>
      <c r="C196" s="38" t="s">
        <v>122</v>
      </c>
      <c r="D196" s="176" t="s">
        <v>121</v>
      </c>
      <c r="E196" s="160">
        <f>E197+E201+E231+E291</f>
        <v>1982682.8000000003</v>
      </c>
      <c r="F196" s="160">
        <f>F197+F201+F231+F291</f>
        <v>1965713.5000000002</v>
      </c>
      <c r="G196" s="83">
        <f t="shared" si="3"/>
        <v>99.14412431479207</v>
      </c>
    </row>
    <row r="197" spans="1:7" ht="23.25" customHeight="1">
      <c r="A197" s="23"/>
      <c r="B197" s="52" t="s">
        <v>117</v>
      </c>
      <c r="C197" s="12" t="s">
        <v>45</v>
      </c>
      <c r="D197" s="171" t="s">
        <v>54</v>
      </c>
      <c r="E197" s="161">
        <f>E198+E199+E200</f>
        <v>249189.6</v>
      </c>
      <c r="F197" s="161">
        <f>F198+F199+F200</f>
        <v>249189.6</v>
      </c>
      <c r="G197" s="104">
        <f t="shared" si="3"/>
        <v>100</v>
      </c>
    </row>
    <row r="198" spans="1:7" ht="26.25" customHeight="1">
      <c r="A198" s="23"/>
      <c r="B198" s="52"/>
      <c r="C198" s="120" t="s">
        <v>123</v>
      </c>
      <c r="D198" s="48" t="s">
        <v>55</v>
      </c>
      <c r="E198" s="162">
        <v>82290.5</v>
      </c>
      <c r="F198" s="162">
        <v>82290.5</v>
      </c>
      <c r="G198" s="58">
        <f t="shared" si="3"/>
        <v>100</v>
      </c>
    </row>
    <row r="199" spans="1:7" ht="24.75" customHeight="1">
      <c r="A199" s="23"/>
      <c r="B199" s="52"/>
      <c r="C199" s="120" t="s">
        <v>297</v>
      </c>
      <c r="D199" s="48" t="s">
        <v>586</v>
      </c>
      <c r="E199" s="162">
        <v>165197.5</v>
      </c>
      <c r="F199" s="162">
        <v>165197.5</v>
      </c>
      <c r="G199" s="58">
        <f t="shared" si="3"/>
        <v>100</v>
      </c>
    </row>
    <row r="200" spans="1:7" ht="57.75" customHeight="1">
      <c r="A200" s="23"/>
      <c r="B200" s="52"/>
      <c r="C200" s="120" t="s">
        <v>584</v>
      </c>
      <c r="D200" s="48" t="s">
        <v>585</v>
      </c>
      <c r="E200" s="162">
        <v>1701.6</v>
      </c>
      <c r="F200" s="162">
        <v>1701.6</v>
      </c>
      <c r="G200" s="58">
        <f t="shared" si="3"/>
        <v>100</v>
      </c>
    </row>
    <row r="201" spans="1:7" ht="25.5" customHeight="1">
      <c r="A201" s="23"/>
      <c r="B201" s="52" t="s">
        <v>118</v>
      </c>
      <c r="C201" s="131" t="s">
        <v>148</v>
      </c>
      <c r="D201" s="177" t="s">
        <v>57</v>
      </c>
      <c r="E201" s="161">
        <f>SUM(E202:E219)</f>
        <v>242229.2</v>
      </c>
      <c r="F201" s="161">
        <f>SUM(F202:F219)</f>
        <v>234245.00000000006</v>
      </c>
      <c r="G201" s="104">
        <f t="shared" si="3"/>
        <v>96.70386559506453</v>
      </c>
    </row>
    <row r="202" spans="1:7" ht="78.75" customHeight="1">
      <c r="A202" s="23"/>
      <c r="B202" s="52"/>
      <c r="C202" s="170" t="s">
        <v>419</v>
      </c>
      <c r="D202" s="49" t="s">
        <v>415</v>
      </c>
      <c r="E202" s="163">
        <v>18967.4</v>
      </c>
      <c r="F202" s="163">
        <v>18967.4</v>
      </c>
      <c r="G202" s="58">
        <f t="shared" si="3"/>
        <v>100</v>
      </c>
    </row>
    <row r="203" spans="1:7" ht="65.25" customHeight="1">
      <c r="A203" s="23"/>
      <c r="B203" s="52"/>
      <c r="C203" s="170" t="s">
        <v>420</v>
      </c>
      <c r="D203" s="49" t="s">
        <v>416</v>
      </c>
      <c r="E203" s="163">
        <v>191.6</v>
      </c>
      <c r="F203" s="163">
        <v>191.6</v>
      </c>
      <c r="G203" s="58">
        <f t="shared" si="3"/>
        <v>100</v>
      </c>
    </row>
    <row r="204" spans="1:7" ht="20.25" customHeight="1">
      <c r="A204" s="23"/>
      <c r="B204" s="257"/>
      <c r="C204" s="239" t="s">
        <v>499</v>
      </c>
      <c r="D204" s="152" t="s">
        <v>468</v>
      </c>
      <c r="E204" s="163">
        <v>268.4</v>
      </c>
      <c r="F204" s="163">
        <v>268.4</v>
      </c>
      <c r="G204" s="58">
        <v>0</v>
      </c>
    </row>
    <row r="205" spans="1:7" ht="21.75" customHeight="1">
      <c r="A205" s="23"/>
      <c r="B205" s="258"/>
      <c r="C205" s="240"/>
      <c r="D205" s="152" t="s">
        <v>469</v>
      </c>
      <c r="E205" s="163">
        <v>53143.6</v>
      </c>
      <c r="F205" s="163">
        <v>53143.6</v>
      </c>
      <c r="G205" s="58">
        <v>0</v>
      </c>
    </row>
    <row r="206" spans="1:7" ht="24" customHeight="1" hidden="1">
      <c r="A206" s="23"/>
      <c r="B206" s="52"/>
      <c r="C206" s="241" t="s">
        <v>502</v>
      </c>
      <c r="D206" s="152" t="s">
        <v>500</v>
      </c>
      <c r="E206" s="163">
        <v>0</v>
      </c>
      <c r="F206" s="163">
        <v>0</v>
      </c>
      <c r="G206" s="58">
        <v>0</v>
      </c>
    </row>
    <row r="207" spans="1:7" ht="30.75" customHeight="1" hidden="1">
      <c r="A207" s="23"/>
      <c r="B207" s="52"/>
      <c r="C207" s="240"/>
      <c r="D207" s="152" t="s">
        <v>501</v>
      </c>
      <c r="E207" s="163">
        <v>0</v>
      </c>
      <c r="F207" s="163">
        <v>0</v>
      </c>
      <c r="G207" s="58">
        <v>0</v>
      </c>
    </row>
    <row r="208" spans="1:7" ht="22.5" customHeight="1">
      <c r="A208" s="23"/>
      <c r="B208" s="52"/>
      <c r="C208" s="211" t="s">
        <v>470</v>
      </c>
      <c r="D208" s="152" t="s">
        <v>471</v>
      </c>
      <c r="E208" s="163">
        <v>0</v>
      </c>
      <c r="F208" s="163">
        <v>0</v>
      </c>
      <c r="G208" s="58">
        <v>0</v>
      </c>
    </row>
    <row r="209" spans="1:7" ht="17.25" customHeight="1">
      <c r="A209" s="23"/>
      <c r="B209" s="52"/>
      <c r="C209" s="242"/>
      <c r="D209" s="152" t="s">
        <v>472</v>
      </c>
      <c r="E209" s="163">
        <v>1098.9</v>
      </c>
      <c r="F209" s="163">
        <v>970.8</v>
      </c>
      <c r="G209" s="58">
        <f t="shared" si="3"/>
        <v>88.34288834288833</v>
      </c>
    </row>
    <row r="210" spans="1:7" ht="24" customHeight="1">
      <c r="A210" s="23"/>
      <c r="B210" s="52"/>
      <c r="C210" s="212"/>
      <c r="D210" s="152" t="s">
        <v>473</v>
      </c>
      <c r="E210" s="163">
        <v>33701.3</v>
      </c>
      <c r="F210" s="163">
        <v>29772.4</v>
      </c>
      <c r="G210" s="58">
        <f t="shared" si="3"/>
        <v>88.34199274211973</v>
      </c>
    </row>
    <row r="211" spans="1:7" ht="21" customHeight="1">
      <c r="A211" s="23"/>
      <c r="B211" s="52"/>
      <c r="C211" s="233" t="s">
        <v>202</v>
      </c>
      <c r="D211" s="152" t="s">
        <v>58</v>
      </c>
      <c r="E211" s="191">
        <v>1562.1</v>
      </c>
      <c r="F211" s="163">
        <v>1562.1</v>
      </c>
      <c r="G211" s="58">
        <f t="shared" si="3"/>
        <v>100</v>
      </c>
    </row>
    <row r="212" spans="1:7" ht="21.75" customHeight="1">
      <c r="A212" s="23"/>
      <c r="B212" s="52"/>
      <c r="C212" s="234"/>
      <c r="D212" s="152" t="s">
        <v>59</v>
      </c>
      <c r="E212" s="164">
        <v>2152.8</v>
      </c>
      <c r="F212" s="164">
        <v>2152.8</v>
      </c>
      <c r="G212" s="58">
        <f t="shared" si="3"/>
        <v>100</v>
      </c>
    </row>
    <row r="213" spans="1:7" ht="21.75" customHeight="1">
      <c r="A213" s="23"/>
      <c r="B213" s="52"/>
      <c r="C213" s="243" t="s">
        <v>503</v>
      </c>
      <c r="D213" s="152" t="s">
        <v>504</v>
      </c>
      <c r="E213" s="164">
        <v>5.8</v>
      </c>
      <c r="F213" s="164">
        <v>4.7</v>
      </c>
      <c r="G213" s="58">
        <f t="shared" si="3"/>
        <v>81.0344827586207</v>
      </c>
    </row>
    <row r="214" spans="1:7" ht="21.75" customHeight="1">
      <c r="A214" s="23"/>
      <c r="B214" s="52"/>
      <c r="C214" s="244"/>
      <c r="D214" s="152" t="s">
        <v>505</v>
      </c>
      <c r="E214" s="164">
        <v>66.2</v>
      </c>
      <c r="F214" s="164">
        <v>53.5</v>
      </c>
      <c r="G214" s="58">
        <f t="shared" si="3"/>
        <v>80.81570996978851</v>
      </c>
    </row>
    <row r="215" spans="1:7" ht="21.75" customHeight="1">
      <c r="A215" s="23"/>
      <c r="B215" s="52"/>
      <c r="C215" s="211" t="s">
        <v>508</v>
      </c>
      <c r="D215" s="152" t="s">
        <v>506</v>
      </c>
      <c r="E215" s="164">
        <v>343.6</v>
      </c>
      <c r="F215" s="164">
        <v>343.6</v>
      </c>
      <c r="G215" s="58">
        <f t="shared" si="3"/>
        <v>100</v>
      </c>
    </row>
    <row r="216" spans="1:7" ht="21.75" customHeight="1">
      <c r="A216" s="23"/>
      <c r="B216" s="52"/>
      <c r="C216" s="212"/>
      <c r="D216" s="152" t="s">
        <v>507</v>
      </c>
      <c r="E216" s="164">
        <v>3951.4</v>
      </c>
      <c r="F216" s="164">
        <v>3951.4</v>
      </c>
      <c r="G216" s="58">
        <f t="shared" si="3"/>
        <v>100</v>
      </c>
    </row>
    <row r="217" spans="1:7" ht="21" customHeight="1">
      <c r="A217" s="23"/>
      <c r="B217" s="52"/>
      <c r="C217" s="235" t="s">
        <v>421</v>
      </c>
      <c r="D217" s="152" t="s">
        <v>417</v>
      </c>
      <c r="E217" s="164">
        <v>124.6</v>
      </c>
      <c r="F217" s="164">
        <v>124.6</v>
      </c>
      <c r="G217" s="58">
        <f t="shared" si="3"/>
        <v>100</v>
      </c>
    </row>
    <row r="218" spans="1:7" ht="20.25" customHeight="1">
      <c r="A218" s="23"/>
      <c r="B218" s="52"/>
      <c r="C218" s="236"/>
      <c r="D218" s="152" t="s">
        <v>418</v>
      </c>
      <c r="E218" s="164">
        <v>12337.6</v>
      </c>
      <c r="F218" s="164">
        <v>12337.6</v>
      </c>
      <c r="G218" s="58">
        <f t="shared" si="3"/>
        <v>100</v>
      </c>
    </row>
    <row r="219" spans="1:7" ht="13.5" customHeight="1">
      <c r="A219" s="23"/>
      <c r="B219" s="52"/>
      <c r="C219" s="38" t="s">
        <v>47</v>
      </c>
      <c r="D219" s="178" t="s">
        <v>60</v>
      </c>
      <c r="E219" s="160">
        <f>E220</f>
        <v>114313.90000000001</v>
      </c>
      <c r="F219" s="160">
        <f>F220</f>
        <v>110400.50000000001</v>
      </c>
      <c r="G219" s="83">
        <f t="shared" si="3"/>
        <v>96.57661929126729</v>
      </c>
    </row>
    <row r="220" spans="1:7" ht="15.75" customHeight="1">
      <c r="A220" s="23"/>
      <c r="B220" s="52"/>
      <c r="C220" s="133" t="s">
        <v>48</v>
      </c>
      <c r="D220" s="50" t="s">
        <v>61</v>
      </c>
      <c r="E220" s="160">
        <f>SUM(E221:E230)</f>
        <v>114313.90000000001</v>
      </c>
      <c r="F220" s="160">
        <f>SUM(F221:F230)</f>
        <v>110400.50000000001</v>
      </c>
      <c r="G220" s="83">
        <f t="shared" si="3"/>
        <v>96.57661929126729</v>
      </c>
    </row>
    <row r="221" spans="1:9" ht="25.5" customHeight="1">
      <c r="A221" s="23"/>
      <c r="B221" s="52"/>
      <c r="C221" s="120" t="s">
        <v>423</v>
      </c>
      <c r="D221" s="49" t="s">
        <v>422</v>
      </c>
      <c r="E221" s="163">
        <v>368.4</v>
      </c>
      <c r="F221" s="191">
        <v>368.4</v>
      </c>
      <c r="G221" s="58">
        <f t="shared" si="3"/>
        <v>100</v>
      </c>
      <c r="I221" s="207"/>
    </row>
    <row r="222" spans="1:7" ht="66.75" customHeight="1">
      <c r="A222" s="23"/>
      <c r="B222" s="53"/>
      <c r="C222" s="122" t="s">
        <v>424</v>
      </c>
      <c r="D222" s="49" t="s">
        <v>62</v>
      </c>
      <c r="E222" s="163">
        <v>17181.3</v>
      </c>
      <c r="F222" s="164">
        <v>17181.3</v>
      </c>
      <c r="G222" s="58">
        <f t="shared" si="3"/>
        <v>100</v>
      </c>
    </row>
    <row r="223" spans="1:7" ht="26.25" customHeight="1" hidden="1">
      <c r="A223" s="23"/>
      <c r="B223" s="53"/>
      <c r="C223" s="120" t="s">
        <v>298</v>
      </c>
      <c r="D223" s="49" t="s">
        <v>63</v>
      </c>
      <c r="E223" s="163">
        <v>0</v>
      </c>
      <c r="F223" s="164">
        <v>0</v>
      </c>
      <c r="G223" s="58">
        <v>0</v>
      </c>
    </row>
    <row r="224" spans="1:7" ht="57" customHeight="1">
      <c r="A224" s="23"/>
      <c r="B224" s="53"/>
      <c r="C224" s="122" t="s">
        <v>338</v>
      </c>
      <c r="D224" s="49" t="s">
        <v>64</v>
      </c>
      <c r="E224" s="163">
        <v>19289.2</v>
      </c>
      <c r="F224" s="183">
        <v>19289.2</v>
      </c>
      <c r="G224" s="58">
        <f t="shared" si="3"/>
        <v>100</v>
      </c>
    </row>
    <row r="225" spans="1:7" s="4" customFormat="1" ht="36" customHeight="1">
      <c r="A225" s="187"/>
      <c r="B225" s="188"/>
      <c r="C225" s="185" t="s">
        <v>474</v>
      </c>
      <c r="D225" s="49" t="s">
        <v>475</v>
      </c>
      <c r="E225" s="189">
        <v>105.9</v>
      </c>
      <c r="F225" s="186">
        <v>28.3</v>
      </c>
      <c r="G225" s="190">
        <v>0</v>
      </c>
    </row>
    <row r="226" spans="1:7" ht="36.75" customHeight="1">
      <c r="A226" s="23"/>
      <c r="B226" s="53"/>
      <c r="C226" s="122" t="s">
        <v>339</v>
      </c>
      <c r="D226" s="49" t="s">
        <v>65</v>
      </c>
      <c r="E226" s="163">
        <v>28653.8</v>
      </c>
      <c r="F226" s="164">
        <v>28653.8</v>
      </c>
      <c r="G226" s="58">
        <f t="shared" si="3"/>
        <v>100</v>
      </c>
    </row>
    <row r="227" spans="1:7" ht="78" customHeight="1">
      <c r="A227" s="23"/>
      <c r="B227" s="53"/>
      <c r="C227" s="122" t="s">
        <v>511</v>
      </c>
      <c r="D227" s="49" t="s">
        <v>509</v>
      </c>
      <c r="E227" s="163">
        <v>9418.1</v>
      </c>
      <c r="F227" s="164">
        <v>9084.8</v>
      </c>
      <c r="G227" s="58">
        <f t="shared" si="3"/>
        <v>96.4610696424969</v>
      </c>
    </row>
    <row r="228" spans="1:7" ht="30" customHeight="1">
      <c r="A228" s="23"/>
      <c r="B228" s="53"/>
      <c r="C228" s="122" t="s">
        <v>512</v>
      </c>
      <c r="D228" s="49" t="s">
        <v>510</v>
      </c>
      <c r="E228" s="163">
        <v>4970</v>
      </c>
      <c r="F228" s="164">
        <v>4970</v>
      </c>
      <c r="G228" s="58">
        <f t="shared" si="3"/>
        <v>100</v>
      </c>
    </row>
    <row r="229" spans="1:7" ht="64.5" customHeight="1">
      <c r="A229" s="23"/>
      <c r="B229" s="53"/>
      <c r="C229" s="122" t="s">
        <v>299</v>
      </c>
      <c r="D229" s="49" t="s">
        <v>66</v>
      </c>
      <c r="E229" s="163">
        <v>26060.9</v>
      </c>
      <c r="F229" s="164">
        <v>22558.4</v>
      </c>
      <c r="G229" s="58">
        <f t="shared" si="3"/>
        <v>86.56032600562529</v>
      </c>
    </row>
    <row r="230" spans="1:7" ht="64.5" customHeight="1">
      <c r="A230" s="23"/>
      <c r="B230" s="53"/>
      <c r="C230" s="122" t="s">
        <v>543</v>
      </c>
      <c r="D230" s="49" t="s">
        <v>544</v>
      </c>
      <c r="E230" s="163">
        <v>8266.3</v>
      </c>
      <c r="F230" s="164">
        <v>8266.3</v>
      </c>
      <c r="G230" s="58">
        <f t="shared" si="3"/>
        <v>100</v>
      </c>
    </row>
    <row r="231" spans="1:7" ht="27.75" customHeight="1">
      <c r="A231" s="23"/>
      <c r="B231" s="52" t="s">
        <v>119</v>
      </c>
      <c r="C231" s="172" t="s">
        <v>149</v>
      </c>
      <c r="D231" s="171" t="s">
        <v>67</v>
      </c>
      <c r="E231" s="161">
        <f>E232+E233+SUM(E276:E290)</f>
        <v>1379753.3000000003</v>
      </c>
      <c r="F231" s="161">
        <f>F232+F233+SUM(F276:F290)</f>
        <v>1371536.1</v>
      </c>
      <c r="G231" s="104">
        <f t="shared" si="3"/>
        <v>99.40444425825979</v>
      </c>
    </row>
    <row r="232" spans="1:7" ht="38.25" customHeight="1">
      <c r="A232" s="23"/>
      <c r="B232" s="52"/>
      <c r="C232" s="112" t="s">
        <v>152</v>
      </c>
      <c r="D232" s="113" t="s">
        <v>68</v>
      </c>
      <c r="E232" s="164">
        <v>48328.6</v>
      </c>
      <c r="F232" s="164">
        <v>47698.5</v>
      </c>
      <c r="G232" s="58">
        <f t="shared" si="3"/>
        <v>98.69621714678264</v>
      </c>
    </row>
    <row r="233" spans="1:7" ht="27.75" customHeight="1">
      <c r="A233" s="23"/>
      <c r="B233" s="52"/>
      <c r="C233" s="114" t="s">
        <v>150</v>
      </c>
      <c r="D233" s="115" t="s">
        <v>425</v>
      </c>
      <c r="E233" s="160">
        <f>SUM(E234:E275)</f>
        <v>1127311.4000000001</v>
      </c>
      <c r="F233" s="160">
        <f>SUM(F234:F275)</f>
        <v>1127006.2000000002</v>
      </c>
      <c r="G233" s="83">
        <f t="shared" si="3"/>
        <v>99.97292673523927</v>
      </c>
    </row>
    <row r="234" spans="1:7" ht="63.75" customHeight="1">
      <c r="A234" s="23"/>
      <c r="B234" s="52"/>
      <c r="C234" s="116" t="s">
        <v>426</v>
      </c>
      <c r="D234" s="117" t="s">
        <v>69</v>
      </c>
      <c r="E234" s="165">
        <v>3.5</v>
      </c>
      <c r="F234" s="165">
        <v>3.5</v>
      </c>
      <c r="G234" s="58">
        <f t="shared" si="3"/>
        <v>100</v>
      </c>
    </row>
    <row r="235" spans="1:7" ht="51" customHeight="1">
      <c r="A235" s="23"/>
      <c r="B235" s="52"/>
      <c r="C235" s="116" t="s">
        <v>427</v>
      </c>
      <c r="D235" s="117" t="s">
        <v>70</v>
      </c>
      <c r="E235" s="162">
        <v>7931.3</v>
      </c>
      <c r="F235" s="183">
        <v>7931.3</v>
      </c>
      <c r="G235" s="58">
        <f t="shared" si="3"/>
        <v>100</v>
      </c>
    </row>
    <row r="236" spans="1:7" ht="50.25" customHeight="1">
      <c r="A236" s="23"/>
      <c r="B236" s="52"/>
      <c r="C236" s="118" t="s">
        <v>115</v>
      </c>
      <c r="D236" s="117" t="s">
        <v>71</v>
      </c>
      <c r="E236" s="164">
        <v>44294.4</v>
      </c>
      <c r="F236" s="164">
        <v>44294.3</v>
      </c>
      <c r="G236" s="58">
        <f t="shared" si="3"/>
        <v>99.99977423782691</v>
      </c>
    </row>
    <row r="237" spans="1:7" ht="63.75" customHeight="1">
      <c r="A237" s="23"/>
      <c r="B237" s="52"/>
      <c r="C237" s="119" t="s">
        <v>300</v>
      </c>
      <c r="D237" s="117" t="s">
        <v>72</v>
      </c>
      <c r="E237" s="164">
        <v>93.8</v>
      </c>
      <c r="F237" s="164">
        <v>93.8</v>
      </c>
      <c r="G237" s="58">
        <f t="shared" si="3"/>
        <v>100</v>
      </c>
    </row>
    <row r="238" spans="1:7" ht="28.5" customHeight="1">
      <c r="A238" s="23"/>
      <c r="B238" s="52"/>
      <c r="C238" s="120" t="s">
        <v>153</v>
      </c>
      <c r="D238" s="117" t="s">
        <v>73</v>
      </c>
      <c r="E238" s="164">
        <v>563.1</v>
      </c>
      <c r="F238" s="164">
        <v>563.1</v>
      </c>
      <c r="G238" s="58">
        <f t="shared" si="3"/>
        <v>100</v>
      </c>
    </row>
    <row r="239" spans="1:7" ht="38.25" customHeight="1">
      <c r="A239" s="23"/>
      <c r="B239" s="52"/>
      <c r="C239" s="120" t="s">
        <v>340</v>
      </c>
      <c r="D239" s="117" t="s">
        <v>74</v>
      </c>
      <c r="E239" s="164">
        <v>110.1</v>
      </c>
      <c r="F239" s="164">
        <v>108.6</v>
      </c>
      <c r="G239" s="58">
        <f t="shared" si="3"/>
        <v>98.63760217983652</v>
      </c>
    </row>
    <row r="240" spans="1:7" ht="28.5" customHeight="1">
      <c r="A240" s="23"/>
      <c r="B240" s="52"/>
      <c r="C240" s="120" t="s">
        <v>341</v>
      </c>
      <c r="D240" s="117" t="s">
        <v>75</v>
      </c>
      <c r="E240" s="164">
        <v>930.9</v>
      </c>
      <c r="F240" s="164">
        <v>930.9</v>
      </c>
      <c r="G240" s="58">
        <f t="shared" si="3"/>
        <v>100</v>
      </c>
    </row>
    <row r="241" spans="1:7" ht="38.25" customHeight="1">
      <c r="A241" s="23"/>
      <c r="B241" s="52"/>
      <c r="C241" s="120" t="s">
        <v>342</v>
      </c>
      <c r="D241" s="117" t="s">
        <v>76</v>
      </c>
      <c r="E241" s="164">
        <v>99.5</v>
      </c>
      <c r="F241" s="164">
        <v>99.5</v>
      </c>
      <c r="G241" s="58">
        <f t="shared" si="3"/>
        <v>100</v>
      </c>
    </row>
    <row r="242" spans="1:7" ht="38.25" customHeight="1">
      <c r="A242" s="23"/>
      <c r="B242" s="52"/>
      <c r="C242" s="120" t="s">
        <v>536</v>
      </c>
      <c r="D242" s="117" t="s">
        <v>537</v>
      </c>
      <c r="E242" s="164">
        <v>13910</v>
      </c>
      <c r="F242" s="164">
        <v>13909.9</v>
      </c>
      <c r="G242" s="58">
        <f t="shared" si="3"/>
        <v>99.99928109273904</v>
      </c>
    </row>
    <row r="243" spans="1:7" ht="38.25" customHeight="1">
      <c r="A243" s="23"/>
      <c r="B243" s="52"/>
      <c r="C243" s="120" t="s">
        <v>539</v>
      </c>
      <c r="D243" s="117" t="s">
        <v>538</v>
      </c>
      <c r="E243" s="164">
        <v>153</v>
      </c>
      <c r="F243" s="164">
        <v>153</v>
      </c>
      <c r="G243" s="58">
        <f t="shared" si="3"/>
        <v>100</v>
      </c>
    </row>
    <row r="244" spans="1:7" ht="38.25" customHeight="1">
      <c r="A244" s="23"/>
      <c r="B244" s="52"/>
      <c r="C244" s="120" t="s">
        <v>515</v>
      </c>
      <c r="D244" s="117" t="s">
        <v>513</v>
      </c>
      <c r="E244" s="164">
        <v>417.2</v>
      </c>
      <c r="F244" s="164">
        <v>417.2</v>
      </c>
      <c r="G244" s="58">
        <f t="shared" si="3"/>
        <v>100</v>
      </c>
    </row>
    <row r="245" spans="1:7" ht="82.5" customHeight="1">
      <c r="A245" s="23"/>
      <c r="B245" s="52"/>
      <c r="C245" s="120" t="s">
        <v>516</v>
      </c>
      <c r="D245" s="117" t="s">
        <v>514</v>
      </c>
      <c r="E245" s="164">
        <v>198</v>
      </c>
      <c r="F245" s="164">
        <v>198</v>
      </c>
      <c r="G245" s="58">
        <f t="shared" si="3"/>
        <v>100</v>
      </c>
    </row>
    <row r="246" spans="1:7" ht="51.75" customHeight="1">
      <c r="A246" s="23"/>
      <c r="B246" s="52"/>
      <c r="C246" s="107" t="s">
        <v>256</v>
      </c>
      <c r="D246" s="117" t="s">
        <v>77</v>
      </c>
      <c r="E246" s="164">
        <v>327662.5</v>
      </c>
      <c r="F246" s="164">
        <v>327662.5</v>
      </c>
      <c r="G246" s="58">
        <f t="shared" si="3"/>
        <v>100</v>
      </c>
    </row>
    <row r="247" spans="1:7" ht="51" customHeight="1">
      <c r="A247" s="23"/>
      <c r="B247" s="52"/>
      <c r="C247" s="107" t="s">
        <v>428</v>
      </c>
      <c r="D247" s="117" t="s">
        <v>78</v>
      </c>
      <c r="E247" s="164">
        <v>52.4</v>
      </c>
      <c r="F247" s="164">
        <v>52.4</v>
      </c>
      <c r="G247" s="58">
        <f t="shared" si="3"/>
        <v>100</v>
      </c>
    </row>
    <row r="248" spans="1:7" ht="51.75" customHeight="1">
      <c r="A248" s="23"/>
      <c r="B248" s="52"/>
      <c r="C248" s="121" t="s">
        <v>429</v>
      </c>
      <c r="D248" s="117" t="s">
        <v>79</v>
      </c>
      <c r="E248" s="164">
        <v>6784</v>
      </c>
      <c r="F248" s="164">
        <v>6784</v>
      </c>
      <c r="G248" s="58">
        <f t="shared" si="3"/>
        <v>100</v>
      </c>
    </row>
    <row r="249" spans="1:7" ht="58.5" customHeight="1" hidden="1">
      <c r="A249" s="23"/>
      <c r="B249" s="52"/>
      <c r="C249" s="122" t="s">
        <v>262</v>
      </c>
      <c r="D249" s="117" t="s">
        <v>302</v>
      </c>
      <c r="E249" s="164"/>
      <c r="F249" s="164"/>
      <c r="G249" s="58" t="e">
        <f t="shared" si="3"/>
        <v>#DIV/0!</v>
      </c>
    </row>
    <row r="250" spans="1:7" ht="38.25" customHeight="1" hidden="1">
      <c r="A250" s="23"/>
      <c r="B250" s="52"/>
      <c r="C250" s="107" t="s">
        <v>253</v>
      </c>
      <c r="D250" s="117" t="s">
        <v>303</v>
      </c>
      <c r="E250" s="162"/>
      <c r="F250" s="162"/>
      <c r="G250" s="58" t="e">
        <f t="shared" si="3"/>
        <v>#DIV/0!</v>
      </c>
    </row>
    <row r="251" spans="1:7" ht="63.75" customHeight="1">
      <c r="A251" s="23"/>
      <c r="B251" s="52"/>
      <c r="C251" s="107" t="s">
        <v>430</v>
      </c>
      <c r="D251" s="117" t="s">
        <v>80</v>
      </c>
      <c r="E251" s="162">
        <v>30553</v>
      </c>
      <c r="F251" s="162">
        <v>30553</v>
      </c>
      <c r="G251" s="58">
        <f t="shared" si="3"/>
        <v>100</v>
      </c>
    </row>
    <row r="252" spans="1:7" ht="51" customHeight="1">
      <c r="A252" s="23"/>
      <c r="B252" s="52"/>
      <c r="C252" s="123" t="s">
        <v>431</v>
      </c>
      <c r="D252" s="117" t="s">
        <v>81</v>
      </c>
      <c r="E252" s="162">
        <v>507.4</v>
      </c>
      <c r="F252" s="162">
        <v>507.4</v>
      </c>
      <c r="G252" s="58">
        <f t="shared" si="3"/>
        <v>100</v>
      </c>
    </row>
    <row r="253" spans="1:7" ht="51" customHeight="1">
      <c r="A253" s="23"/>
      <c r="B253" s="52"/>
      <c r="C253" s="123" t="s">
        <v>462</v>
      </c>
      <c r="D253" s="117" t="s">
        <v>461</v>
      </c>
      <c r="E253" s="162">
        <v>15101.2</v>
      </c>
      <c r="F253" s="162">
        <v>15101.2</v>
      </c>
      <c r="G253" s="58">
        <f t="shared" si="3"/>
        <v>100</v>
      </c>
    </row>
    <row r="254" spans="1:7" ht="64.5" customHeight="1">
      <c r="A254" s="23"/>
      <c r="B254" s="52"/>
      <c r="C254" s="123" t="s">
        <v>432</v>
      </c>
      <c r="D254" s="117" t="s">
        <v>82</v>
      </c>
      <c r="E254" s="164">
        <v>2683</v>
      </c>
      <c r="F254" s="164">
        <v>2683</v>
      </c>
      <c r="G254" s="58">
        <f t="shared" si="3"/>
        <v>100</v>
      </c>
    </row>
    <row r="255" spans="1:7" ht="64.5" customHeight="1">
      <c r="A255" s="23"/>
      <c r="B255" s="52"/>
      <c r="C255" s="122" t="s">
        <v>433</v>
      </c>
      <c r="D255" s="117" t="s">
        <v>83</v>
      </c>
      <c r="E255" s="164">
        <v>100.1</v>
      </c>
      <c r="F255" s="162">
        <v>100.1</v>
      </c>
      <c r="G255" s="58">
        <f t="shared" si="3"/>
        <v>100</v>
      </c>
    </row>
    <row r="256" spans="1:7" ht="38.25" customHeight="1">
      <c r="A256" s="23"/>
      <c r="B256" s="52"/>
      <c r="C256" s="120" t="s">
        <v>195</v>
      </c>
      <c r="D256" s="117" t="s">
        <v>84</v>
      </c>
      <c r="E256" s="164">
        <v>564.9</v>
      </c>
      <c r="F256" s="164">
        <v>564.9</v>
      </c>
      <c r="G256" s="58">
        <f t="shared" si="3"/>
        <v>100</v>
      </c>
    </row>
    <row r="257" spans="1:7" ht="37.5" customHeight="1">
      <c r="A257" s="23"/>
      <c r="B257" s="52"/>
      <c r="C257" s="120" t="s">
        <v>196</v>
      </c>
      <c r="D257" s="117" t="s">
        <v>85</v>
      </c>
      <c r="E257" s="164">
        <v>1298.5</v>
      </c>
      <c r="F257" s="164">
        <v>1298.5</v>
      </c>
      <c r="G257" s="58">
        <f t="shared" si="3"/>
        <v>100</v>
      </c>
    </row>
    <row r="258" spans="1:7" ht="64.5" customHeight="1">
      <c r="A258" s="23"/>
      <c r="B258" s="52"/>
      <c r="C258" s="122" t="s">
        <v>304</v>
      </c>
      <c r="D258" s="117" t="s">
        <v>86</v>
      </c>
      <c r="E258" s="164">
        <v>98225</v>
      </c>
      <c r="F258" s="164">
        <v>98128.5</v>
      </c>
      <c r="G258" s="58">
        <f t="shared" si="3"/>
        <v>99.90175617205395</v>
      </c>
    </row>
    <row r="259" spans="1:7" ht="76.5" customHeight="1">
      <c r="A259" s="23"/>
      <c r="B259" s="52"/>
      <c r="C259" s="122" t="s">
        <v>434</v>
      </c>
      <c r="D259" s="117" t="s">
        <v>87</v>
      </c>
      <c r="E259" s="164">
        <v>307</v>
      </c>
      <c r="F259" s="164">
        <v>307</v>
      </c>
      <c r="G259" s="58">
        <f t="shared" si="3"/>
        <v>100</v>
      </c>
    </row>
    <row r="260" spans="1:7" ht="64.5" customHeight="1">
      <c r="A260" s="23"/>
      <c r="B260" s="52"/>
      <c r="C260" s="122" t="s">
        <v>305</v>
      </c>
      <c r="D260" s="117" t="s">
        <v>88</v>
      </c>
      <c r="E260" s="164">
        <v>74.2</v>
      </c>
      <c r="F260" s="164">
        <v>72.2</v>
      </c>
      <c r="G260" s="58">
        <f t="shared" si="3"/>
        <v>97.30458221024259</v>
      </c>
    </row>
    <row r="261" spans="1:8" ht="152.25" customHeight="1">
      <c r="A261" s="23"/>
      <c r="B261" s="52"/>
      <c r="C261" s="122" t="s">
        <v>435</v>
      </c>
      <c r="D261" s="117" t="s">
        <v>89</v>
      </c>
      <c r="E261" s="164">
        <v>53288.8</v>
      </c>
      <c r="F261" s="164">
        <v>53288.8</v>
      </c>
      <c r="G261" s="58">
        <f t="shared" si="3"/>
        <v>100</v>
      </c>
      <c r="H261" s="23" t="s">
        <v>0</v>
      </c>
    </row>
    <row r="262" spans="1:7" ht="51" customHeight="1">
      <c r="A262" s="23"/>
      <c r="B262" s="52"/>
      <c r="C262" s="122" t="s">
        <v>291</v>
      </c>
      <c r="D262" s="117" t="s">
        <v>90</v>
      </c>
      <c r="E262" s="162">
        <v>876.1</v>
      </c>
      <c r="F262" s="162">
        <v>876.1</v>
      </c>
      <c r="G262" s="58">
        <f t="shared" si="3"/>
        <v>100</v>
      </c>
    </row>
    <row r="263" spans="1:7" ht="38.25" customHeight="1">
      <c r="A263" s="23"/>
      <c r="B263" s="52"/>
      <c r="C263" s="120" t="s">
        <v>436</v>
      </c>
      <c r="D263" s="117" t="s">
        <v>91</v>
      </c>
      <c r="E263" s="162">
        <v>1126.1</v>
      </c>
      <c r="F263" s="162">
        <v>1126.1</v>
      </c>
      <c r="G263" s="58">
        <f t="shared" si="3"/>
        <v>100</v>
      </c>
    </row>
    <row r="264" spans="1:7" ht="63" customHeight="1">
      <c r="A264" s="23"/>
      <c r="B264" s="52"/>
      <c r="C264" s="120" t="s">
        <v>437</v>
      </c>
      <c r="D264" s="117" t="s">
        <v>92</v>
      </c>
      <c r="E264" s="162">
        <v>73.9</v>
      </c>
      <c r="F264" s="162">
        <v>73.9</v>
      </c>
      <c r="G264" s="58">
        <f t="shared" si="3"/>
        <v>100</v>
      </c>
    </row>
    <row r="265" spans="1:7" ht="52.5" customHeight="1">
      <c r="A265" s="23"/>
      <c r="B265" s="52"/>
      <c r="C265" s="120" t="s">
        <v>277</v>
      </c>
      <c r="D265" s="117" t="s">
        <v>93</v>
      </c>
      <c r="E265" s="162">
        <v>1105.4</v>
      </c>
      <c r="F265" s="162">
        <v>1104.3</v>
      </c>
      <c r="G265" s="58">
        <f t="shared" si="3"/>
        <v>99.90048851094625</v>
      </c>
    </row>
    <row r="266" spans="1:7" ht="41.25" customHeight="1">
      <c r="A266" s="23"/>
      <c r="B266" s="52"/>
      <c r="C266" s="120" t="s">
        <v>33</v>
      </c>
      <c r="D266" s="117" t="s">
        <v>94</v>
      </c>
      <c r="E266" s="162">
        <v>11329.2</v>
      </c>
      <c r="F266" s="162">
        <v>11329.2</v>
      </c>
      <c r="G266" s="58">
        <f t="shared" si="3"/>
        <v>100</v>
      </c>
    </row>
    <row r="267" spans="1:7" ht="65.25" customHeight="1">
      <c r="A267" s="23"/>
      <c r="B267" s="52"/>
      <c r="C267" s="122" t="s">
        <v>306</v>
      </c>
      <c r="D267" s="117" t="s">
        <v>95</v>
      </c>
      <c r="E267" s="162">
        <v>2272</v>
      </c>
      <c r="F267" s="162">
        <v>2272</v>
      </c>
      <c r="G267" s="58">
        <f t="shared" si="3"/>
        <v>100</v>
      </c>
    </row>
    <row r="268" spans="1:7" ht="39.75" customHeight="1">
      <c r="A268" s="23"/>
      <c r="B268" s="52"/>
      <c r="C268" s="122" t="s">
        <v>254</v>
      </c>
      <c r="D268" s="117" t="s">
        <v>96</v>
      </c>
      <c r="E268" s="162">
        <v>5574</v>
      </c>
      <c r="F268" s="162">
        <v>5573.9</v>
      </c>
      <c r="G268" s="58">
        <f t="shared" si="3"/>
        <v>99.99820595622533</v>
      </c>
    </row>
    <row r="269" spans="1:7" ht="39.75" customHeight="1">
      <c r="A269" s="23"/>
      <c r="B269" s="52"/>
      <c r="C269" s="122" t="s">
        <v>307</v>
      </c>
      <c r="D269" s="117" t="s">
        <v>97</v>
      </c>
      <c r="E269" s="162">
        <v>2000.4</v>
      </c>
      <c r="F269" s="162">
        <v>2000.4</v>
      </c>
      <c r="G269" s="58">
        <f t="shared" si="3"/>
        <v>100</v>
      </c>
    </row>
    <row r="270" spans="1:7" ht="50.25" customHeight="1">
      <c r="A270" s="23"/>
      <c r="B270" s="52"/>
      <c r="C270" s="122" t="s">
        <v>438</v>
      </c>
      <c r="D270" s="117" t="s">
        <v>98</v>
      </c>
      <c r="E270" s="162">
        <v>292.9</v>
      </c>
      <c r="F270" s="162">
        <v>91.8</v>
      </c>
      <c r="G270" s="58">
        <f t="shared" si="3"/>
        <v>31.341754865141684</v>
      </c>
    </row>
    <row r="271" spans="1:7" ht="102" customHeight="1">
      <c r="A271" s="23"/>
      <c r="B271" s="52"/>
      <c r="C271" s="122" t="s">
        <v>541</v>
      </c>
      <c r="D271" s="117" t="s">
        <v>540</v>
      </c>
      <c r="E271" s="162">
        <v>42.3</v>
      </c>
      <c r="F271" s="162">
        <v>42.3</v>
      </c>
      <c r="G271" s="58">
        <f t="shared" si="3"/>
        <v>100</v>
      </c>
    </row>
    <row r="272" spans="1:7" ht="39.75" customHeight="1">
      <c r="A272" s="23"/>
      <c r="B272" s="52"/>
      <c r="C272" s="107" t="s">
        <v>439</v>
      </c>
      <c r="D272" s="117" t="s">
        <v>518</v>
      </c>
      <c r="E272" s="162">
        <v>322850.1</v>
      </c>
      <c r="F272" s="162">
        <v>322850.1</v>
      </c>
      <c r="G272" s="58">
        <f t="shared" si="3"/>
        <v>100</v>
      </c>
    </row>
    <row r="273" spans="1:7" ht="51.75" customHeight="1">
      <c r="A273" s="23"/>
      <c r="B273" s="52"/>
      <c r="C273" s="107" t="s">
        <v>255</v>
      </c>
      <c r="D273" s="117" t="s">
        <v>99</v>
      </c>
      <c r="E273" s="162">
        <v>51.6</v>
      </c>
      <c r="F273" s="162">
        <v>51.6</v>
      </c>
      <c r="G273" s="58">
        <f t="shared" si="3"/>
        <v>100</v>
      </c>
    </row>
    <row r="274" spans="1:7" ht="36.75" customHeight="1">
      <c r="A274" s="23"/>
      <c r="B274" s="52"/>
      <c r="C274" s="180" t="s">
        <v>463</v>
      </c>
      <c r="D274" s="117" t="s">
        <v>517</v>
      </c>
      <c r="E274" s="162">
        <v>173663.6</v>
      </c>
      <c r="F274" s="162">
        <v>173663.6</v>
      </c>
      <c r="G274" s="58">
        <f t="shared" si="3"/>
        <v>100</v>
      </c>
    </row>
    <row r="275" spans="1:7" ht="90.75" customHeight="1">
      <c r="A275" s="23"/>
      <c r="B275" s="52"/>
      <c r="C275" s="180" t="s">
        <v>563</v>
      </c>
      <c r="D275" s="117" t="s">
        <v>562</v>
      </c>
      <c r="E275" s="162">
        <v>147</v>
      </c>
      <c r="F275" s="162">
        <v>144.3</v>
      </c>
      <c r="G275" s="58">
        <f t="shared" si="3"/>
        <v>98.16326530612245</v>
      </c>
    </row>
    <row r="276" spans="1:7" ht="19.5" customHeight="1">
      <c r="A276" s="23"/>
      <c r="B276" s="52"/>
      <c r="C276" s="237" t="s">
        <v>2</v>
      </c>
      <c r="D276" s="117" t="s">
        <v>100</v>
      </c>
      <c r="E276" s="164">
        <v>1217.4</v>
      </c>
      <c r="F276" s="164">
        <v>1217.4</v>
      </c>
      <c r="G276" s="58">
        <f t="shared" si="3"/>
        <v>100</v>
      </c>
    </row>
    <row r="277" spans="1:7" ht="17.25" customHeight="1">
      <c r="A277" s="23"/>
      <c r="B277" s="52"/>
      <c r="C277" s="238"/>
      <c r="D277" s="117" t="s">
        <v>101</v>
      </c>
      <c r="E277" s="164">
        <v>5324.7</v>
      </c>
      <c r="F277" s="164">
        <v>5292.9</v>
      </c>
      <c r="G277" s="58">
        <f t="shared" si="3"/>
        <v>99.40278325539467</v>
      </c>
    </row>
    <row r="278" spans="1:7" ht="18.75" customHeight="1">
      <c r="A278" s="23"/>
      <c r="B278" s="52"/>
      <c r="C278" s="217"/>
      <c r="D278" s="117" t="s">
        <v>102</v>
      </c>
      <c r="E278" s="164">
        <v>14000</v>
      </c>
      <c r="F278" s="164">
        <v>14000</v>
      </c>
      <c r="G278" s="58">
        <f t="shared" si="3"/>
        <v>100</v>
      </c>
    </row>
    <row r="279" spans="1:7" ht="17.25" customHeight="1">
      <c r="A279" s="23"/>
      <c r="B279" s="52"/>
      <c r="C279" s="213" t="s">
        <v>263</v>
      </c>
      <c r="D279" s="117" t="s">
        <v>103</v>
      </c>
      <c r="E279" s="164">
        <v>3656.1</v>
      </c>
      <c r="F279" s="164">
        <v>3436.8</v>
      </c>
      <c r="G279" s="58">
        <f t="shared" si="3"/>
        <v>94.00180520226472</v>
      </c>
    </row>
    <row r="280" spans="1:7" ht="16.5" customHeight="1">
      <c r="A280" s="23"/>
      <c r="B280" s="52"/>
      <c r="C280" s="214"/>
      <c r="D280" s="117" t="s">
        <v>460</v>
      </c>
      <c r="E280" s="164">
        <v>120</v>
      </c>
      <c r="F280" s="164">
        <v>113.2</v>
      </c>
      <c r="G280" s="58">
        <f t="shared" si="3"/>
        <v>94.33333333333334</v>
      </c>
    </row>
    <row r="281" spans="1:7" ht="15.75" customHeight="1">
      <c r="A281" s="23"/>
      <c r="B281" s="52"/>
      <c r="C281" s="215"/>
      <c r="D281" s="117" t="s">
        <v>104</v>
      </c>
      <c r="E281" s="164">
        <v>42044.9</v>
      </c>
      <c r="F281" s="164">
        <v>39522.9</v>
      </c>
      <c r="G281" s="58">
        <f t="shared" si="3"/>
        <v>94.00165061636488</v>
      </c>
    </row>
    <row r="282" spans="1:7" ht="38.25" customHeight="1">
      <c r="A282" s="23"/>
      <c r="B282" s="52"/>
      <c r="C282" s="107" t="s">
        <v>343</v>
      </c>
      <c r="D282" s="117" t="s">
        <v>440</v>
      </c>
      <c r="E282" s="164">
        <v>4.8</v>
      </c>
      <c r="F282" s="164">
        <v>1.4</v>
      </c>
      <c r="G282" s="58">
        <f t="shared" si="3"/>
        <v>29.166666666666668</v>
      </c>
    </row>
    <row r="283" spans="1:7" ht="30" customHeight="1">
      <c r="A283" s="23"/>
      <c r="B283" s="52"/>
      <c r="C283" s="107" t="s">
        <v>1</v>
      </c>
      <c r="D283" s="117" t="s">
        <v>105</v>
      </c>
      <c r="E283" s="164">
        <v>449.2</v>
      </c>
      <c r="F283" s="183">
        <v>449.2</v>
      </c>
      <c r="G283" s="58">
        <f t="shared" si="3"/>
        <v>100</v>
      </c>
    </row>
    <row r="284" spans="1:7" ht="68.25" customHeight="1">
      <c r="A284" s="23"/>
      <c r="B284" s="54"/>
      <c r="C284" s="132" t="s">
        <v>344</v>
      </c>
      <c r="D284" s="117" t="s">
        <v>476</v>
      </c>
      <c r="E284" s="164">
        <v>40014.7</v>
      </c>
      <c r="F284" s="164">
        <v>40007.4</v>
      </c>
      <c r="G284" s="58">
        <f t="shared" si="3"/>
        <v>99.98175670441114</v>
      </c>
    </row>
    <row r="285" spans="1:7" ht="29.25" customHeight="1">
      <c r="A285" s="23"/>
      <c r="B285" s="54"/>
      <c r="C285" s="216" t="s">
        <v>519</v>
      </c>
      <c r="D285" s="117" t="s">
        <v>520</v>
      </c>
      <c r="E285" s="164">
        <v>1517.7</v>
      </c>
      <c r="F285" s="164">
        <v>1517.7</v>
      </c>
      <c r="G285" s="58">
        <f t="shared" si="3"/>
        <v>100</v>
      </c>
    </row>
    <row r="286" spans="1:7" ht="27" customHeight="1">
      <c r="A286" s="23"/>
      <c r="B286" s="54"/>
      <c r="C286" s="217"/>
      <c r="D286" s="117" t="s">
        <v>542</v>
      </c>
      <c r="E286" s="164">
        <v>17453.4</v>
      </c>
      <c r="F286" s="164">
        <v>17453.4</v>
      </c>
      <c r="G286" s="58">
        <f t="shared" si="3"/>
        <v>100</v>
      </c>
    </row>
    <row r="287" spans="1:7" ht="38.25" customHeight="1">
      <c r="A287" s="23"/>
      <c r="B287" s="54"/>
      <c r="C287" s="124" t="s">
        <v>301</v>
      </c>
      <c r="D287" s="117" t="s">
        <v>106</v>
      </c>
      <c r="E287" s="164">
        <v>138.9</v>
      </c>
      <c r="F287" s="164">
        <v>138.9</v>
      </c>
      <c r="G287" s="58">
        <f t="shared" si="3"/>
        <v>100</v>
      </c>
    </row>
    <row r="288" spans="1:7" ht="39" customHeight="1">
      <c r="A288" s="23"/>
      <c r="B288" s="54"/>
      <c r="C288" s="124" t="s">
        <v>345</v>
      </c>
      <c r="D288" s="117" t="s">
        <v>107</v>
      </c>
      <c r="E288" s="164">
        <v>1597.3</v>
      </c>
      <c r="F288" s="164">
        <v>1597.4</v>
      </c>
      <c r="G288" s="58">
        <f t="shared" si="3"/>
        <v>100.00626056470294</v>
      </c>
    </row>
    <row r="289" spans="1:7" ht="25.5" customHeight="1">
      <c r="A289" s="23"/>
      <c r="B289" s="54"/>
      <c r="C289" s="124" t="s">
        <v>522</v>
      </c>
      <c r="D289" s="117" t="s">
        <v>523</v>
      </c>
      <c r="E289" s="164">
        <v>1219.4</v>
      </c>
      <c r="F289" s="164">
        <v>708.3</v>
      </c>
      <c r="G289" s="58">
        <f t="shared" si="3"/>
        <v>58.08594390683942</v>
      </c>
    </row>
    <row r="290" spans="1:7" ht="41.25" customHeight="1">
      <c r="A290" s="23"/>
      <c r="B290" s="54"/>
      <c r="C290" s="124" t="s">
        <v>223</v>
      </c>
      <c r="D290" s="117" t="s">
        <v>441</v>
      </c>
      <c r="E290" s="164">
        <v>75354.8</v>
      </c>
      <c r="F290" s="164">
        <v>71374.5</v>
      </c>
      <c r="G290" s="58">
        <f t="shared" si="3"/>
        <v>94.71792108797315</v>
      </c>
    </row>
    <row r="291" spans="1:7" ht="17.25" customHeight="1">
      <c r="A291" s="23"/>
      <c r="B291" s="54" t="s">
        <v>120</v>
      </c>
      <c r="C291" s="12" t="s">
        <v>34</v>
      </c>
      <c r="D291" s="171" t="s">
        <v>443</v>
      </c>
      <c r="E291" s="166">
        <f>SUM(E292:E297)</f>
        <v>111510.7</v>
      </c>
      <c r="F291" s="166">
        <f>SUM(F292:F297)</f>
        <v>110742.8</v>
      </c>
      <c r="G291" s="88">
        <f>F291/E291*100</f>
        <v>99.31136653253904</v>
      </c>
    </row>
    <row r="292" spans="1:7" s="192" customFormat="1" ht="35.25" customHeight="1">
      <c r="A292" s="193"/>
      <c r="B292" s="194"/>
      <c r="C292" s="195" t="s">
        <v>465</v>
      </c>
      <c r="D292" s="208" t="s">
        <v>464</v>
      </c>
      <c r="E292" s="191">
        <v>28123.2</v>
      </c>
      <c r="F292" s="191">
        <v>27355.3</v>
      </c>
      <c r="G292" s="58">
        <f t="shared" si="3"/>
        <v>97.2695141377937</v>
      </c>
    </row>
    <row r="293" spans="1:7" s="192" customFormat="1" ht="35.25" customHeight="1">
      <c r="A293" s="193"/>
      <c r="B293" s="194"/>
      <c r="C293" s="195" t="s">
        <v>524</v>
      </c>
      <c r="D293" s="208" t="s">
        <v>525</v>
      </c>
      <c r="E293" s="191">
        <v>80000</v>
      </c>
      <c r="F293" s="191">
        <v>80000</v>
      </c>
      <c r="G293" s="58">
        <f t="shared" si="3"/>
        <v>100</v>
      </c>
    </row>
    <row r="294" spans="1:7" s="192" customFormat="1" ht="35.25" customHeight="1">
      <c r="A294" s="193"/>
      <c r="B294" s="194"/>
      <c r="C294" s="195" t="s">
        <v>587</v>
      </c>
      <c r="D294" s="208" t="s">
        <v>589</v>
      </c>
      <c r="E294" s="191">
        <v>35</v>
      </c>
      <c r="F294" s="191">
        <v>35</v>
      </c>
      <c r="G294" s="58">
        <f t="shared" si="3"/>
        <v>100</v>
      </c>
    </row>
    <row r="295" spans="1:7" s="192" customFormat="1" ht="35.25" customHeight="1">
      <c r="A295" s="193"/>
      <c r="B295" s="194"/>
      <c r="C295" s="195" t="s">
        <v>588</v>
      </c>
      <c r="D295" s="208" t="s">
        <v>590</v>
      </c>
      <c r="E295" s="191">
        <v>402.5</v>
      </c>
      <c r="F295" s="191">
        <v>402.5</v>
      </c>
      <c r="G295" s="58">
        <f t="shared" si="3"/>
        <v>100</v>
      </c>
    </row>
    <row r="296" spans="1:7" s="192" customFormat="1" ht="35.25" customHeight="1">
      <c r="A296" s="193"/>
      <c r="B296" s="194"/>
      <c r="C296" s="195" t="s">
        <v>565</v>
      </c>
      <c r="D296" s="208" t="s">
        <v>564</v>
      </c>
      <c r="E296" s="191">
        <v>1800</v>
      </c>
      <c r="F296" s="191">
        <v>1800</v>
      </c>
      <c r="G296" s="58">
        <v>0</v>
      </c>
    </row>
    <row r="297" spans="1:7" ht="39" customHeight="1">
      <c r="A297" s="23"/>
      <c r="B297" s="54"/>
      <c r="C297" s="21" t="s">
        <v>442</v>
      </c>
      <c r="D297" s="43" t="s">
        <v>444</v>
      </c>
      <c r="E297" s="167">
        <v>1150</v>
      </c>
      <c r="F297" s="167">
        <v>1150</v>
      </c>
      <c r="G297" s="58">
        <f t="shared" si="3"/>
        <v>100</v>
      </c>
    </row>
    <row r="298" spans="1:7" ht="24" customHeight="1">
      <c r="A298" s="23"/>
      <c r="B298" s="54" t="s">
        <v>346</v>
      </c>
      <c r="C298" s="55" t="s">
        <v>308</v>
      </c>
      <c r="D298" s="179" t="s">
        <v>309</v>
      </c>
      <c r="E298" s="168">
        <f>E299</f>
        <v>9998</v>
      </c>
      <c r="F298" s="168">
        <f>F299</f>
        <v>10004.4</v>
      </c>
      <c r="G298" s="89">
        <f t="shared" si="3"/>
        <v>100.0640128025605</v>
      </c>
    </row>
    <row r="299" spans="1:7" ht="18" customHeight="1">
      <c r="A299" s="23"/>
      <c r="B299" s="52"/>
      <c r="C299" s="56" t="s">
        <v>310</v>
      </c>
      <c r="D299" s="43" t="s">
        <v>311</v>
      </c>
      <c r="E299" s="169">
        <v>9998</v>
      </c>
      <c r="F299" s="169">
        <v>10004.4</v>
      </c>
      <c r="G299" s="58">
        <f t="shared" si="3"/>
        <v>100.0640128025605</v>
      </c>
    </row>
    <row r="300" spans="1:7" ht="39.75" customHeight="1">
      <c r="A300" s="140"/>
      <c r="B300" s="136" t="s">
        <v>347</v>
      </c>
      <c r="C300" s="137" t="s">
        <v>151</v>
      </c>
      <c r="D300" s="138" t="s">
        <v>312</v>
      </c>
      <c r="E300" s="164">
        <v>0</v>
      </c>
      <c r="F300" s="164">
        <v>0</v>
      </c>
      <c r="G300" s="58">
        <v>0</v>
      </c>
    </row>
    <row r="301" spans="1:7" ht="39.75" customHeight="1">
      <c r="A301" s="140"/>
      <c r="B301" s="136" t="s">
        <v>314</v>
      </c>
      <c r="C301" s="137" t="s">
        <v>313</v>
      </c>
      <c r="D301" s="139" t="s">
        <v>224</v>
      </c>
      <c r="E301" s="164">
        <v>-755.2</v>
      </c>
      <c r="F301" s="164">
        <v>-755.2</v>
      </c>
      <c r="G301" s="58">
        <f>F301/E301*100</f>
        <v>100</v>
      </c>
    </row>
    <row r="302" spans="1:7" ht="15.75" customHeight="1">
      <c r="A302" s="23"/>
      <c r="B302" s="65"/>
      <c r="C302" s="94"/>
      <c r="D302" s="95"/>
      <c r="E302" s="96"/>
      <c r="F302" s="96"/>
      <c r="G302" s="96"/>
    </row>
    <row r="303" spans="1:7" ht="14.25" customHeight="1">
      <c r="A303" s="1"/>
      <c r="B303" s="65"/>
      <c r="C303" s="97"/>
      <c r="D303" s="98"/>
      <c r="E303" s="99"/>
      <c r="F303" s="100"/>
      <c r="G303" s="101"/>
    </row>
    <row r="304" spans="1:7" ht="13.5" customHeight="1">
      <c r="A304" s="1"/>
      <c r="B304" s="65"/>
      <c r="C304" s="97"/>
      <c r="D304" s="98"/>
      <c r="E304" s="99"/>
      <c r="F304" s="100"/>
      <c r="G304" s="101"/>
    </row>
    <row r="305" spans="1:7" ht="13.5" customHeight="1">
      <c r="A305" s="1"/>
      <c r="B305" s="65"/>
      <c r="C305" s="97"/>
      <c r="D305" s="98"/>
      <c r="E305" s="99"/>
      <c r="F305" s="100"/>
      <c r="G305" s="101"/>
    </row>
    <row r="306" spans="1:7" ht="16.5" customHeight="1">
      <c r="A306" s="1"/>
      <c r="B306" s="65"/>
      <c r="C306" s="146"/>
      <c r="E306" s="181"/>
      <c r="F306" s="135"/>
      <c r="G306" s="101"/>
    </row>
    <row r="307" spans="1:7" ht="17.25" customHeight="1">
      <c r="A307" s="1"/>
      <c r="B307" s="65"/>
      <c r="C307" s="146"/>
      <c r="E307" s="181"/>
      <c r="F307" s="135"/>
      <c r="G307" s="101"/>
    </row>
    <row r="308" spans="1:7" ht="17.25" customHeight="1">
      <c r="A308" s="1"/>
      <c r="B308" s="65"/>
      <c r="C308" s="146"/>
      <c r="E308" s="181"/>
      <c r="F308" s="135"/>
      <c r="G308" s="101"/>
    </row>
    <row r="309" spans="1:7" ht="17.25" customHeight="1">
      <c r="A309" s="1"/>
      <c r="B309" s="65"/>
      <c r="C309" s="146"/>
      <c r="E309" s="181"/>
      <c r="F309" s="135"/>
      <c r="G309" s="101"/>
    </row>
    <row r="310" spans="1:7" ht="17.25" customHeight="1">
      <c r="A310" s="1"/>
      <c r="B310" s="65"/>
      <c r="C310" s="146"/>
      <c r="E310" s="181"/>
      <c r="F310" s="135"/>
      <c r="G310" s="101"/>
    </row>
    <row r="311" spans="1:7" ht="17.25" customHeight="1">
      <c r="A311" s="1"/>
      <c r="B311" s="65"/>
      <c r="C311" s="146"/>
      <c r="E311" s="181"/>
      <c r="F311" s="135"/>
      <c r="G311" s="101"/>
    </row>
    <row r="312" spans="1:7" ht="17.25" customHeight="1">
      <c r="A312" s="1"/>
      <c r="B312" s="65"/>
      <c r="C312" s="146"/>
      <c r="E312" s="181"/>
      <c r="F312" s="135"/>
      <c r="G312" s="101"/>
    </row>
    <row r="313" spans="1:7" ht="17.25" customHeight="1">
      <c r="A313" s="1"/>
      <c r="B313" s="65"/>
      <c r="C313" s="146"/>
      <c r="E313" s="181"/>
      <c r="F313" s="135"/>
      <c r="G313" s="101"/>
    </row>
    <row r="314" spans="1:7" ht="17.25" customHeight="1">
      <c r="A314" s="1"/>
      <c r="B314" s="65"/>
      <c r="C314" s="146"/>
      <c r="E314" s="181"/>
      <c r="F314" s="135"/>
      <c r="G314" s="101"/>
    </row>
    <row r="315" spans="1:7" ht="17.25" customHeight="1">
      <c r="A315" s="1"/>
      <c r="B315" s="65"/>
      <c r="C315" s="146"/>
      <c r="E315" s="181"/>
      <c r="F315" s="135"/>
      <c r="G315" s="101"/>
    </row>
    <row r="316" spans="1:7" ht="17.25" customHeight="1">
      <c r="A316" s="1"/>
      <c r="B316" s="65"/>
      <c r="C316" s="146"/>
      <c r="E316" s="181"/>
      <c r="F316" s="135"/>
      <c r="G316" s="101"/>
    </row>
    <row r="317" spans="1:7" ht="17.25" customHeight="1">
      <c r="A317" s="1"/>
      <c r="B317" s="65"/>
      <c r="C317" s="146"/>
      <c r="E317" s="181"/>
      <c r="F317" s="135"/>
      <c r="G317" s="101"/>
    </row>
    <row r="318" spans="1:7" ht="17.25" customHeight="1">
      <c r="A318" s="1"/>
      <c r="B318" s="65"/>
      <c r="C318" s="146"/>
      <c r="E318" s="181"/>
      <c r="F318" s="135"/>
      <c r="G318" s="101"/>
    </row>
    <row r="319" spans="1:7" ht="17.25" customHeight="1">
      <c r="A319" s="1"/>
      <c r="B319" s="65"/>
      <c r="C319" s="146"/>
      <c r="E319" s="181"/>
      <c r="F319" s="135"/>
      <c r="G319" s="101"/>
    </row>
    <row r="320" spans="1:7" ht="17.25" customHeight="1">
      <c r="A320" s="1"/>
      <c r="B320" s="65"/>
      <c r="C320" s="146"/>
      <c r="E320" s="181"/>
      <c r="F320" s="135"/>
      <c r="G320" s="101"/>
    </row>
    <row r="321" spans="1:7" ht="17.25" customHeight="1">
      <c r="A321" s="1"/>
      <c r="B321" s="65"/>
      <c r="C321" s="146"/>
      <c r="E321" s="181"/>
      <c r="F321" s="135"/>
      <c r="G321" s="101"/>
    </row>
    <row r="322" spans="1:7" ht="17.25" customHeight="1">
      <c r="A322" s="1"/>
      <c r="B322" s="65"/>
      <c r="C322" s="146"/>
      <c r="E322" s="181"/>
      <c r="F322" s="135"/>
      <c r="G322" s="101"/>
    </row>
    <row r="323" spans="1:7" ht="17.25" customHeight="1">
      <c r="A323" s="1"/>
      <c r="B323" s="65"/>
      <c r="C323" s="146"/>
      <c r="E323" s="181"/>
      <c r="F323" s="135"/>
      <c r="G323" s="101"/>
    </row>
    <row r="324" spans="1:7" ht="17.25" customHeight="1">
      <c r="A324" s="1"/>
      <c r="B324" s="65"/>
      <c r="C324" s="146"/>
      <c r="E324" s="181"/>
      <c r="F324" s="135"/>
      <c r="G324" s="101"/>
    </row>
    <row r="325" spans="1:7" ht="17.25" customHeight="1">
      <c r="A325" s="1"/>
      <c r="B325" s="65"/>
      <c r="C325" s="146"/>
      <c r="E325" s="181"/>
      <c r="F325" s="135"/>
      <c r="G325" s="101"/>
    </row>
    <row r="326" spans="1:7" ht="17.25" customHeight="1">
      <c r="A326" s="1"/>
      <c r="B326" s="65"/>
      <c r="C326" s="146"/>
      <c r="E326" s="181"/>
      <c r="F326" s="135"/>
      <c r="G326" s="101"/>
    </row>
    <row r="327" spans="1:7" ht="17.25" customHeight="1">
      <c r="A327" s="1"/>
      <c r="B327" s="65"/>
      <c r="C327" s="146"/>
      <c r="E327" s="181"/>
      <c r="F327" s="135"/>
      <c r="G327" s="101"/>
    </row>
    <row r="328" spans="1:7" ht="17.25" customHeight="1">
      <c r="A328" s="1"/>
      <c r="B328" s="65"/>
      <c r="C328" s="146"/>
      <c r="E328" s="181"/>
      <c r="F328" s="135"/>
      <c r="G328" s="101"/>
    </row>
    <row r="329" spans="1:7" ht="17.25" customHeight="1">
      <c r="A329" s="1"/>
      <c r="B329" s="65"/>
      <c r="C329" s="146"/>
      <c r="E329" s="181"/>
      <c r="F329" s="135"/>
      <c r="G329" s="101"/>
    </row>
    <row r="330" spans="1:7" ht="35.25" customHeight="1">
      <c r="A330" s="1"/>
      <c r="B330" s="65"/>
      <c r="C330" s="146"/>
      <c r="E330" s="181"/>
      <c r="F330" s="135"/>
      <c r="G330" s="101"/>
    </row>
    <row r="331" spans="1:7" ht="23.25" customHeight="1">
      <c r="A331" s="1"/>
      <c r="B331" s="65"/>
      <c r="C331" s="146"/>
      <c r="E331" s="181"/>
      <c r="F331" s="135"/>
      <c r="G331" s="101"/>
    </row>
    <row r="332" spans="1:7" ht="23.25" customHeight="1">
      <c r="A332" s="1"/>
      <c r="B332" s="65"/>
      <c r="C332" s="146"/>
      <c r="E332" s="181"/>
      <c r="F332" s="135"/>
      <c r="G332" s="101"/>
    </row>
    <row r="333" spans="1:7" ht="23.25" customHeight="1">
      <c r="A333" s="1"/>
      <c r="B333" s="65"/>
      <c r="C333" s="146"/>
      <c r="E333" s="181"/>
      <c r="F333" s="135"/>
      <c r="G333" s="101"/>
    </row>
    <row r="334" spans="1:7" ht="23.25" customHeight="1">
      <c r="A334" s="1"/>
      <c r="B334" s="65"/>
      <c r="C334" s="146"/>
      <c r="E334" s="181"/>
      <c r="F334" s="135"/>
      <c r="G334" s="101"/>
    </row>
    <row r="335" spans="1:7" ht="23.25" customHeight="1">
      <c r="A335" s="1"/>
      <c r="B335" s="65"/>
      <c r="C335" s="146"/>
      <c r="E335" s="181"/>
      <c r="F335" s="135"/>
      <c r="G335" s="101"/>
    </row>
    <row r="336" spans="1:7" ht="23.25" customHeight="1">
      <c r="A336" s="1"/>
      <c r="B336" s="65"/>
      <c r="C336" s="146"/>
      <c r="E336" s="181"/>
      <c r="F336" s="135"/>
      <c r="G336" s="101"/>
    </row>
    <row r="337" spans="1:7" ht="99.75" customHeight="1">
      <c r="A337" s="1"/>
      <c r="B337" s="65"/>
      <c r="C337" s="146"/>
      <c r="E337" s="181"/>
      <c r="F337" s="135"/>
      <c r="G337" s="101"/>
    </row>
    <row r="338" spans="1:7" ht="75" customHeight="1">
      <c r="A338" s="1"/>
      <c r="B338" s="65"/>
      <c r="C338" s="146"/>
      <c r="E338" s="181"/>
      <c r="F338" s="135"/>
      <c r="G338" s="101"/>
    </row>
    <row r="339" spans="1:7" ht="48" customHeight="1">
      <c r="A339" s="1"/>
      <c r="B339" s="65"/>
      <c r="C339" s="146"/>
      <c r="E339" s="181"/>
      <c r="F339" s="135"/>
      <c r="G339" s="101"/>
    </row>
    <row r="340" spans="1:7" ht="24" customHeight="1">
      <c r="A340" s="1"/>
      <c r="B340" s="65"/>
      <c r="C340" s="146"/>
      <c r="E340" s="181"/>
      <c r="F340" s="135"/>
      <c r="G340" s="101"/>
    </row>
    <row r="341" spans="1:7" ht="15" customHeight="1">
      <c r="A341" s="1"/>
      <c r="B341" s="65"/>
      <c r="C341" s="146"/>
      <c r="E341" s="181"/>
      <c r="F341" s="135"/>
      <c r="G341" s="101"/>
    </row>
    <row r="342" spans="1:7" ht="7.5" customHeight="1">
      <c r="A342" s="1"/>
      <c r="B342" s="65"/>
      <c r="C342" s="146"/>
      <c r="E342" s="181"/>
      <c r="F342" s="135"/>
      <c r="G342" s="101"/>
    </row>
    <row r="343" spans="3:9" ht="18.75" customHeight="1">
      <c r="C343" s="4"/>
      <c r="D343" s="5"/>
      <c r="E343"/>
      <c r="F343" s="245" t="s">
        <v>251</v>
      </c>
      <c r="G343" s="246"/>
      <c r="H343" s="102"/>
      <c r="I343" s="102"/>
    </row>
    <row r="344" spans="3:9" ht="42.75" customHeight="1">
      <c r="C344" s="4"/>
      <c r="D344" s="247" t="s">
        <v>591</v>
      </c>
      <c r="E344" s="221"/>
      <c r="F344" s="221"/>
      <c r="G344" s="221"/>
      <c r="H344" s="102"/>
      <c r="I344" s="102"/>
    </row>
    <row r="345" spans="3:9" ht="18.75" customHeight="1">
      <c r="C345" s="4"/>
      <c r="D345" s="5"/>
      <c r="F345" s="248"/>
      <c r="G345" s="248"/>
      <c r="H345" s="102"/>
      <c r="I345" s="102"/>
    </row>
    <row r="346" spans="3:9" ht="19.5" customHeight="1">
      <c r="C346" s="249" t="s">
        <v>459</v>
      </c>
      <c r="D346" s="250"/>
      <c r="E346" s="250"/>
      <c r="F346" s="250"/>
      <c r="G346" s="251"/>
      <c r="H346" s="102"/>
      <c r="I346" s="102"/>
    </row>
    <row r="347" spans="3:9" ht="18.75" customHeight="1">
      <c r="C347" s="249" t="s">
        <v>458</v>
      </c>
      <c r="D347" s="249"/>
      <c r="E347" s="249"/>
      <c r="F347" s="249"/>
      <c r="G347" s="249"/>
      <c r="H347" s="102"/>
      <c r="I347" s="102"/>
    </row>
    <row r="348" spans="3:9" ht="18.75" customHeight="1">
      <c r="C348" s="249" t="s">
        <v>576</v>
      </c>
      <c r="D348" s="249"/>
      <c r="E348" s="249"/>
      <c r="F348" s="249"/>
      <c r="G348" s="249"/>
      <c r="H348" s="102"/>
      <c r="I348" s="102"/>
    </row>
    <row r="349" spans="3:9" ht="21.75" customHeight="1">
      <c r="C349" s="254"/>
      <c r="D349" s="254"/>
      <c r="E349" s="254"/>
      <c r="F349" s="254"/>
      <c r="G349" s="254"/>
      <c r="H349" s="102"/>
      <c r="I349" s="102"/>
    </row>
    <row r="350" spans="3:9" ht="51" customHeight="1">
      <c r="C350" s="14" t="s">
        <v>32</v>
      </c>
      <c r="D350" s="18" t="s">
        <v>154</v>
      </c>
      <c r="E350" s="18" t="s">
        <v>479</v>
      </c>
      <c r="F350" s="18" t="s">
        <v>577</v>
      </c>
      <c r="G350" s="144" t="s">
        <v>350</v>
      </c>
      <c r="H350" s="102"/>
      <c r="I350" s="102"/>
    </row>
    <row r="351" spans="3:9" ht="18.75" customHeight="1">
      <c r="C351" s="105" t="s">
        <v>51</v>
      </c>
      <c r="D351" s="106"/>
      <c r="E351" s="203">
        <f>E352</f>
        <v>11245.199999999622</v>
      </c>
      <c r="F351" s="203">
        <f>F352</f>
        <v>-2889.2000000000107</v>
      </c>
      <c r="G351" s="141">
        <f>F351/E351*100</f>
        <v>-25.692740013517835</v>
      </c>
      <c r="H351" s="102"/>
      <c r="I351" s="102"/>
    </row>
    <row r="352" spans="3:9" ht="29.25" customHeight="1">
      <c r="C352" s="19" t="s">
        <v>445</v>
      </c>
      <c r="D352" s="40" t="s">
        <v>137</v>
      </c>
      <c r="E352" s="201">
        <f>E353+E358+E370+E363</f>
        <v>11245.199999999622</v>
      </c>
      <c r="F352" s="201">
        <f>F353+F358+F370+F363</f>
        <v>-2889.2000000000107</v>
      </c>
      <c r="G352" s="145">
        <f aca="true" t="shared" si="4" ref="G352:G375">F352/E352*100</f>
        <v>-25.692740013517835</v>
      </c>
      <c r="H352" s="102"/>
      <c r="I352" s="102"/>
    </row>
    <row r="353" spans="3:9" ht="27.75" customHeight="1">
      <c r="C353" s="7" t="s">
        <v>52</v>
      </c>
      <c r="D353" s="40" t="s">
        <v>138</v>
      </c>
      <c r="E353" s="201">
        <f>E354+E356</f>
        <v>12645.899999999994</v>
      </c>
      <c r="F353" s="206">
        <f>F354+F356</f>
        <v>3176.7999999999884</v>
      </c>
      <c r="G353" s="145">
        <f t="shared" si="4"/>
        <v>25.121185522580358</v>
      </c>
      <c r="H353" s="102"/>
      <c r="I353" s="102"/>
    </row>
    <row r="354" spans="3:9" ht="30.75" customHeight="1">
      <c r="C354" s="7" t="s">
        <v>53</v>
      </c>
      <c r="D354" s="40" t="s">
        <v>129</v>
      </c>
      <c r="E354" s="201">
        <f>E355</f>
        <v>221469.1</v>
      </c>
      <c r="F354" s="201">
        <f>F355</f>
        <v>212000</v>
      </c>
      <c r="G354" s="145">
        <f t="shared" si="4"/>
        <v>95.72441482807308</v>
      </c>
      <c r="H354" s="102"/>
      <c r="I354" s="102"/>
    </row>
    <row r="355" spans="3:9" ht="27.75" customHeight="1">
      <c r="C355" s="7" t="s">
        <v>108</v>
      </c>
      <c r="D355" s="40" t="s">
        <v>139</v>
      </c>
      <c r="E355" s="201">
        <v>221469.1</v>
      </c>
      <c r="F355" s="201">
        <v>212000</v>
      </c>
      <c r="G355" s="145">
        <f t="shared" si="4"/>
        <v>95.72441482807308</v>
      </c>
      <c r="H355" s="102"/>
      <c r="I355" s="102"/>
    </row>
    <row r="356" spans="3:9" ht="28.5" customHeight="1">
      <c r="C356" s="7" t="s">
        <v>109</v>
      </c>
      <c r="D356" s="40" t="s">
        <v>130</v>
      </c>
      <c r="E356" s="201">
        <f>E357</f>
        <v>-208823.2</v>
      </c>
      <c r="F356" s="201">
        <f>F357</f>
        <v>-208823.2</v>
      </c>
      <c r="G356" s="145">
        <f t="shared" si="4"/>
        <v>100</v>
      </c>
      <c r="H356" s="102"/>
      <c r="I356" s="102"/>
    </row>
    <row r="357" spans="3:9" ht="28.5" customHeight="1">
      <c r="C357" s="7" t="s">
        <v>110</v>
      </c>
      <c r="D357" s="40" t="s">
        <v>140</v>
      </c>
      <c r="E357" s="201">
        <v>-208823.2</v>
      </c>
      <c r="F357" s="201">
        <v>-208823.2</v>
      </c>
      <c r="G357" s="145">
        <f t="shared" si="4"/>
        <v>100</v>
      </c>
      <c r="H357" s="102"/>
      <c r="I357" s="102"/>
    </row>
    <row r="358" spans="3:9" ht="28.5" customHeight="1">
      <c r="C358" s="7" t="s">
        <v>453</v>
      </c>
      <c r="D358" s="40" t="s">
        <v>131</v>
      </c>
      <c r="E358" s="201">
        <f>E359+E361</f>
        <v>-8671.8</v>
      </c>
      <c r="F358" s="201">
        <f>F359+F361</f>
        <v>-8671.8</v>
      </c>
      <c r="G358" s="145">
        <f t="shared" si="4"/>
        <v>100</v>
      </c>
      <c r="H358" s="102"/>
      <c r="I358" s="102"/>
    </row>
    <row r="359" spans="3:9" ht="37.5" customHeight="1">
      <c r="C359" s="7" t="s">
        <v>454</v>
      </c>
      <c r="D359" s="40" t="s">
        <v>132</v>
      </c>
      <c r="E359" s="201">
        <f>E360</f>
        <v>0</v>
      </c>
      <c r="F359" s="201">
        <f>F360</f>
        <v>0</v>
      </c>
      <c r="G359" s="145">
        <v>0</v>
      </c>
      <c r="H359" s="102"/>
      <c r="I359" s="102"/>
    </row>
    <row r="360" spans="3:9" ht="38.25" customHeight="1">
      <c r="C360" s="7" t="s">
        <v>455</v>
      </c>
      <c r="D360" s="40" t="s">
        <v>141</v>
      </c>
      <c r="E360" s="201">
        <v>0</v>
      </c>
      <c r="F360" s="201">
        <v>0</v>
      </c>
      <c r="G360" s="145">
        <v>0</v>
      </c>
      <c r="H360" s="102"/>
      <c r="I360" s="102"/>
    </row>
    <row r="361" spans="3:9" ht="28.5" customHeight="1">
      <c r="C361" s="7" t="s">
        <v>456</v>
      </c>
      <c r="D361" s="40" t="s">
        <v>142</v>
      </c>
      <c r="E361" s="201">
        <f>E362</f>
        <v>-8671.8</v>
      </c>
      <c r="F361" s="201">
        <f>F362</f>
        <v>-8671.8</v>
      </c>
      <c r="G361" s="145">
        <f t="shared" si="4"/>
        <v>100</v>
      </c>
      <c r="H361" s="102"/>
      <c r="I361" s="102"/>
    </row>
    <row r="362" spans="3:9" ht="40.5" customHeight="1">
      <c r="C362" s="7" t="s">
        <v>457</v>
      </c>
      <c r="D362" s="40" t="s">
        <v>134</v>
      </c>
      <c r="E362" s="201">
        <v>-8671.8</v>
      </c>
      <c r="F362" s="201">
        <v>-8671.8</v>
      </c>
      <c r="G362" s="145">
        <f t="shared" si="4"/>
        <v>100</v>
      </c>
      <c r="H362" s="102"/>
      <c r="I362" s="102"/>
    </row>
    <row r="363" spans="3:9" ht="28.5" customHeight="1">
      <c r="C363" s="24" t="s">
        <v>259</v>
      </c>
      <c r="D363" s="45" t="s">
        <v>143</v>
      </c>
      <c r="E363" s="201">
        <f>E364+E366</f>
        <v>4076</v>
      </c>
      <c r="F363" s="201">
        <f>F364+F366</f>
        <v>4076</v>
      </c>
      <c r="G363" s="145">
        <v>0</v>
      </c>
      <c r="H363" s="102"/>
      <c r="I363" s="102"/>
    </row>
    <row r="364" spans="3:9" ht="29.25" customHeight="1">
      <c r="C364" s="24" t="s">
        <v>569</v>
      </c>
      <c r="D364" s="45" t="s">
        <v>566</v>
      </c>
      <c r="E364" s="201">
        <f>E365</f>
        <v>4076</v>
      </c>
      <c r="F364" s="201">
        <f>F365</f>
        <v>4076</v>
      </c>
      <c r="G364" s="145"/>
      <c r="H364" s="102"/>
      <c r="I364" s="102"/>
    </row>
    <row r="365" spans="3:9" ht="28.5" customHeight="1">
      <c r="C365" s="24" t="s">
        <v>568</v>
      </c>
      <c r="D365" s="45" t="s">
        <v>567</v>
      </c>
      <c r="E365" s="201">
        <v>4076</v>
      </c>
      <c r="F365" s="201">
        <v>4076</v>
      </c>
      <c r="G365" s="145"/>
      <c r="H365" s="102"/>
      <c r="I365" s="102"/>
    </row>
    <row r="366" spans="3:9" ht="28.5" customHeight="1">
      <c r="C366" s="24" t="s">
        <v>260</v>
      </c>
      <c r="D366" s="45" t="s">
        <v>144</v>
      </c>
      <c r="E366" s="201">
        <f aca="true" t="shared" si="5" ref="E366:F368">E367</f>
        <v>0</v>
      </c>
      <c r="F366" s="201">
        <f t="shared" si="5"/>
        <v>0</v>
      </c>
      <c r="G366" s="145">
        <v>0</v>
      </c>
      <c r="H366" s="102"/>
      <c r="I366" s="102"/>
    </row>
    <row r="367" spans="3:9" ht="39" customHeight="1">
      <c r="C367" s="24" t="s">
        <v>258</v>
      </c>
      <c r="D367" s="45" t="s">
        <v>145</v>
      </c>
      <c r="E367" s="201">
        <f t="shared" si="5"/>
        <v>0</v>
      </c>
      <c r="F367" s="201">
        <f t="shared" si="5"/>
        <v>0</v>
      </c>
      <c r="G367" s="145">
        <v>0</v>
      </c>
      <c r="H367" s="102"/>
      <c r="I367" s="102"/>
    </row>
    <row r="368" spans="3:9" ht="43.5" customHeight="1">
      <c r="C368" s="24" t="s">
        <v>257</v>
      </c>
      <c r="D368" s="45" t="s">
        <v>146</v>
      </c>
      <c r="E368" s="201">
        <f t="shared" si="5"/>
        <v>0</v>
      </c>
      <c r="F368" s="201">
        <f t="shared" si="5"/>
        <v>0</v>
      </c>
      <c r="G368" s="145">
        <v>0</v>
      </c>
      <c r="H368" s="102"/>
      <c r="I368" s="102"/>
    </row>
    <row r="369" spans="3:9" ht="35.25" customHeight="1">
      <c r="C369" s="24" t="s">
        <v>261</v>
      </c>
      <c r="D369" s="45" t="s">
        <v>147</v>
      </c>
      <c r="E369" s="201">
        <v>0</v>
      </c>
      <c r="F369" s="201">
        <v>0</v>
      </c>
      <c r="G369" s="145">
        <v>0</v>
      </c>
      <c r="H369" s="102"/>
      <c r="I369" s="102"/>
    </row>
    <row r="370" spans="3:9" ht="26.25" customHeight="1">
      <c r="C370" s="24" t="s">
        <v>46</v>
      </c>
      <c r="D370" s="46" t="s">
        <v>238</v>
      </c>
      <c r="E370" s="201">
        <f>E374+E371</f>
        <v>3195.0999999996275</v>
      </c>
      <c r="F370" s="201">
        <v>-1470.2</v>
      </c>
      <c r="G370" s="145">
        <f t="shared" si="4"/>
        <v>-46.01420925793157</v>
      </c>
      <c r="H370" s="102"/>
      <c r="I370" s="102"/>
    </row>
    <row r="371" spans="3:9" ht="29.25" customHeight="1">
      <c r="C371" s="7" t="s">
        <v>160</v>
      </c>
      <c r="D371" s="40" t="s">
        <v>446</v>
      </c>
      <c r="E371" s="259">
        <f>-2729905.7</f>
        <v>-2729905.7</v>
      </c>
      <c r="F371" s="259">
        <v>-2708465.2</v>
      </c>
      <c r="G371" s="145">
        <f t="shared" si="4"/>
        <v>99.21460657047604</v>
      </c>
      <c r="H371" s="102"/>
      <c r="I371" s="102"/>
    </row>
    <row r="372" spans="3:9" ht="32.25" customHeight="1" hidden="1">
      <c r="C372" s="15" t="s">
        <v>156</v>
      </c>
      <c r="D372" s="43" t="s">
        <v>157</v>
      </c>
      <c r="E372" s="259"/>
      <c r="F372" s="259"/>
      <c r="G372" s="145" t="e">
        <f t="shared" si="4"/>
        <v>#DIV/0!</v>
      </c>
      <c r="H372" s="102"/>
      <c r="I372" s="102"/>
    </row>
    <row r="373" spans="3:9" ht="17.25" customHeight="1" hidden="1">
      <c r="C373" s="15" t="s">
        <v>158</v>
      </c>
      <c r="D373" s="43" t="s">
        <v>159</v>
      </c>
      <c r="E373" s="259"/>
      <c r="F373" s="259"/>
      <c r="G373" s="145" t="e">
        <f t="shared" si="4"/>
        <v>#DIV/0!</v>
      </c>
      <c r="H373" s="102"/>
      <c r="I373" s="102"/>
    </row>
    <row r="374" spans="3:9" ht="27" customHeight="1">
      <c r="C374" s="7" t="s">
        <v>155</v>
      </c>
      <c r="D374" s="44" t="s">
        <v>447</v>
      </c>
      <c r="E374" s="259">
        <v>2733100.8</v>
      </c>
      <c r="F374" s="259">
        <v>2706995</v>
      </c>
      <c r="G374" s="145">
        <f t="shared" si="4"/>
        <v>99.04482849662918</v>
      </c>
      <c r="H374" s="102"/>
      <c r="I374" s="102"/>
    </row>
    <row r="375" spans="3:9" ht="19.5" customHeight="1">
      <c r="C375" s="17" t="s">
        <v>184</v>
      </c>
      <c r="D375" s="47"/>
      <c r="E375" s="203">
        <f>E352</f>
        <v>11245.199999999622</v>
      </c>
      <c r="F375" s="203">
        <f>F352</f>
        <v>-2889.2000000000107</v>
      </c>
      <c r="G375" s="142">
        <f t="shared" si="4"/>
        <v>-25.692740013517835</v>
      </c>
      <c r="H375" s="102"/>
      <c r="I375" s="102"/>
    </row>
    <row r="376" spans="3:9" ht="18.75" customHeight="1">
      <c r="C376" s="146"/>
      <c r="E376" s="181"/>
      <c r="F376" s="135"/>
      <c r="G376" s="62"/>
      <c r="H376" s="102"/>
      <c r="I376" s="102"/>
    </row>
    <row r="377" spans="3:9" ht="106.5" customHeight="1">
      <c r="C377" s="146"/>
      <c r="E377" s="181"/>
      <c r="F377" s="135"/>
      <c r="G377" s="62"/>
      <c r="H377" s="102"/>
      <c r="I377" s="102"/>
    </row>
    <row r="378" spans="7:9" ht="99.75" customHeight="1">
      <c r="G378" s="62"/>
      <c r="H378" s="102"/>
      <c r="I378" s="102"/>
    </row>
    <row r="379" spans="7:9" ht="50.25" customHeight="1">
      <c r="G379" s="62"/>
      <c r="H379" s="102"/>
      <c r="I379" s="102"/>
    </row>
    <row r="380" spans="7:9" ht="50.25" customHeight="1">
      <c r="G380" s="62"/>
      <c r="H380" s="102"/>
      <c r="I380" s="102"/>
    </row>
    <row r="381" spans="3:9" ht="18.75" customHeight="1">
      <c r="C381" s="16"/>
      <c r="D381" s="35"/>
      <c r="E381" s="90"/>
      <c r="F381" s="91"/>
      <c r="G381" s="62"/>
      <c r="H381" s="102"/>
      <c r="I381" s="102"/>
    </row>
    <row r="382" spans="3:9" ht="7.5" customHeight="1" hidden="1">
      <c r="C382" s="16"/>
      <c r="D382" s="35"/>
      <c r="E382" s="90"/>
      <c r="F382" s="91"/>
      <c r="G382" s="62"/>
      <c r="H382" s="102"/>
      <c r="I382" s="102"/>
    </row>
    <row r="383" spans="3:9" ht="84.75" customHeight="1" hidden="1">
      <c r="C383" s="16"/>
      <c r="D383" s="35"/>
      <c r="E383" s="90"/>
      <c r="F383" s="91"/>
      <c r="G383" s="62"/>
      <c r="H383" s="102"/>
      <c r="I383" s="102"/>
    </row>
    <row r="384" spans="3:9" ht="30" customHeight="1" hidden="1">
      <c r="C384" s="16"/>
      <c r="D384" s="35"/>
      <c r="E384" s="90"/>
      <c r="F384" s="91"/>
      <c r="G384" s="62"/>
      <c r="H384" s="102"/>
      <c r="I384" s="102"/>
    </row>
    <row r="385" spans="3:9" ht="61.5" customHeight="1" hidden="1">
      <c r="C385" s="16"/>
      <c r="D385" s="35"/>
      <c r="E385" s="90"/>
      <c r="F385" s="91"/>
      <c r="G385" s="62"/>
      <c r="H385" s="102"/>
      <c r="I385" s="102"/>
    </row>
    <row r="386" spans="5:9" ht="43.5" customHeight="1" hidden="1">
      <c r="E386" s="71"/>
      <c r="F386" s="255"/>
      <c r="G386" s="255"/>
      <c r="H386" s="102"/>
      <c r="I386" s="102"/>
    </row>
    <row r="387" spans="5:9" ht="12.75" customHeight="1" hidden="1">
      <c r="E387" s="92"/>
      <c r="F387" s="256"/>
      <c r="G387" s="256"/>
      <c r="H387" s="103"/>
      <c r="I387" s="103"/>
    </row>
    <row r="388" spans="5:9" ht="12.75" customHeight="1">
      <c r="E388" s="256"/>
      <c r="F388" s="248"/>
      <c r="G388" s="248"/>
      <c r="H388" s="61"/>
      <c r="I388" s="102"/>
    </row>
    <row r="389" spans="5:9" ht="18.75" customHeight="1">
      <c r="E389"/>
      <c r="F389" s="245" t="s">
        <v>252</v>
      </c>
      <c r="G389" s="246"/>
      <c r="H389" s="102"/>
      <c r="I389" s="102"/>
    </row>
    <row r="390" spans="4:9" ht="56.25" customHeight="1">
      <c r="D390" s="247" t="s">
        <v>591</v>
      </c>
      <c r="E390" s="221"/>
      <c r="F390" s="221"/>
      <c r="G390" s="221"/>
      <c r="H390" s="102"/>
      <c r="I390" s="102"/>
    </row>
    <row r="391" spans="5:9" ht="12.75">
      <c r="E391" s="71"/>
      <c r="F391" s="65"/>
      <c r="G391" s="65"/>
      <c r="H391" s="102"/>
      <c r="I391" s="102"/>
    </row>
    <row r="392" spans="3:9" ht="21" customHeight="1">
      <c r="C392" s="252" t="s">
        <v>459</v>
      </c>
      <c r="D392" s="252"/>
      <c r="E392" s="252"/>
      <c r="F392" s="252"/>
      <c r="G392" s="252"/>
      <c r="H392" s="102"/>
      <c r="I392" s="102"/>
    </row>
    <row r="393" spans="3:9" ht="19.5" customHeight="1">
      <c r="C393" s="249" t="s">
        <v>578</v>
      </c>
      <c r="D393" s="253"/>
      <c r="E393" s="253"/>
      <c r="F393" s="253"/>
      <c r="G393" s="253"/>
      <c r="H393" s="13"/>
      <c r="I393" s="102"/>
    </row>
    <row r="394" spans="7:9" ht="19.5" customHeight="1">
      <c r="G394" s="62"/>
      <c r="H394" s="102"/>
      <c r="I394" s="102"/>
    </row>
    <row r="395" spans="3:9" ht="60" customHeight="1">
      <c r="C395" s="14" t="s">
        <v>6</v>
      </c>
      <c r="D395" s="18" t="s">
        <v>154</v>
      </c>
      <c r="E395" s="18" t="s">
        <v>479</v>
      </c>
      <c r="F395" s="18" t="s">
        <v>579</v>
      </c>
      <c r="G395" s="144" t="s">
        <v>350</v>
      </c>
      <c r="H395" s="102"/>
      <c r="I395" s="102"/>
    </row>
    <row r="396" spans="3:9" ht="16.5" customHeight="1">
      <c r="C396" s="7" t="s">
        <v>52</v>
      </c>
      <c r="D396" s="40" t="s">
        <v>124</v>
      </c>
      <c r="E396" s="197">
        <f>E397+E399</f>
        <v>12645.899999999994</v>
      </c>
      <c r="F396" s="197">
        <f>F397+F399</f>
        <v>3176.7999999999884</v>
      </c>
      <c r="G396" s="145">
        <f aca="true" t="shared" si="6" ref="G396:G416">F396/E396*100</f>
        <v>25.121185522580358</v>
      </c>
      <c r="H396" s="102"/>
      <c r="I396" s="102"/>
    </row>
    <row r="397" spans="3:9" ht="26.25">
      <c r="C397" s="7" t="s">
        <v>53</v>
      </c>
      <c r="D397" s="40" t="s">
        <v>129</v>
      </c>
      <c r="E397" s="197">
        <f>E398</f>
        <v>221469.1</v>
      </c>
      <c r="F397" s="198">
        <f>F398</f>
        <v>212000</v>
      </c>
      <c r="G397" s="145">
        <f t="shared" si="6"/>
        <v>95.72441482807308</v>
      </c>
      <c r="H397" s="102"/>
      <c r="I397" s="102"/>
    </row>
    <row r="398" spans="3:9" ht="26.25">
      <c r="C398" s="7" t="s">
        <v>108</v>
      </c>
      <c r="D398" s="40" t="s">
        <v>448</v>
      </c>
      <c r="E398" s="197">
        <v>221469.1</v>
      </c>
      <c r="F398" s="198">
        <v>212000</v>
      </c>
      <c r="G398" s="145">
        <f t="shared" si="6"/>
        <v>95.72441482807308</v>
      </c>
      <c r="H398" s="102"/>
      <c r="I398" s="102"/>
    </row>
    <row r="399" spans="3:9" ht="26.25">
      <c r="C399" s="7" t="s">
        <v>109</v>
      </c>
      <c r="D399" s="40" t="s">
        <v>130</v>
      </c>
      <c r="E399" s="197">
        <f>E400</f>
        <v>-208823.2</v>
      </c>
      <c r="F399" s="198">
        <f>F400</f>
        <v>-208823.2</v>
      </c>
      <c r="G399" s="145">
        <f t="shared" si="6"/>
        <v>100</v>
      </c>
      <c r="H399" s="102"/>
      <c r="I399" s="102"/>
    </row>
    <row r="400" spans="3:9" ht="24.75" customHeight="1">
      <c r="C400" s="7" t="s">
        <v>110</v>
      </c>
      <c r="D400" s="40" t="s">
        <v>449</v>
      </c>
      <c r="E400" s="197">
        <v>-208823.2</v>
      </c>
      <c r="F400" s="198">
        <v>-208823.2</v>
      </c>
      <c r="G400" s="145">
        <f t="shared" si="6"/>
        <v>100</v>
      </c>
      <c r="H400" s="102"/>
      <c r="I400" s="102"/>
    </row>
    <row r="401" spans="3:9" ht="26.25">
      <c r="C401" s="7" t="s">
        <v>453</v>
      </c>
      <c r="D401" s="40" t="s">
        <v>131</v>
      </c>
      <c r="E401" s="199">
        <f>E402+E404</f>
        <v>-8671.8</v>
      </c>
      <c r="F401" s="200">
        <f>F402+F404</f>
        <v>-8671.8</v>
      </c>
      <c r="G401" s="145">
        <f t="shared" si="6"/>
        <v>100</v>
      </c>
      <c r="H401" s="102"/>
      <c r="I401" s="102"/>
    </row>
    <row r="402" spans="3:9" ht="26.25">
      <c r="C402" s="7" t="s">
        <v>454</v>
      </c>
      <c r="D402" s="40" t="s">
        <v>132</v>
      </c>
      <c r="E402" s="199">
        <f>E403</f>
        <v>0</v>
      </c>
      <c r="F402" s="200">
        <f>F403</f>
        <v>0</v>
      </c>
      <c r="G402" s="145">
        <v>0</v>
      </c>
      <c r="H402" s="102"/>
      <c r="I402" s="102"/>
    </row>
    <row r="403" spans="3:9" ht="26.25">
      <c r="C403" s="7" t="s">
        <v>455</v>
      </c>
      <c r="D403" s="40" t="s">
        <v>450</v>
      </c>
      <c r="E403" s="199">
        <v>0</v>
      </c>
      <c r="F403" s="198">
        <v>0</v>
      </c>
      <c r="G403" s="145">
        <v>0</v>
      </c>
      <c r="H403" s="102"/>
      <c r="I403" s="102"/>
    </row>
    <row r="404" spans="3:9" ht="30.75" customHeight="1">
      <c r="C404" s="7" t="s">
        <v>456</v>
      </c>
      <c r="D404" s="40" t="s">
        <v>133</v>
      </c>
      <c r="E404" s="197">
        <f>E405</f>
        <v>-8671.8</v>
      </c>
      <c r="F404" s="198">
        <f>F405</f>
        <v>-8671.8</v>
      </c>
      <c r="G404" s="145">
        <f t="shared" si="6"/>
        <v>100</v>
      </c>
      <c r="H404" s="102"/>
      <c r="I404" s="102"/>
    </row>
    <row r="405" spans="3:9" ht="39">
      <c r="C405" s="7" t="s">
        <v>457</v>
      </c>
      <c r="D405" s="40" t="s">
        <v>451</v>
      </c>
      <c r="E405" s="197">
        <v>-8671.8</v>
      </c>
      <c r="F405" s="198">
        <v>-8671.8</v>
      </c>
      <c r="G405" s="145">
        <f t="shared" si="6"/>
        <v>100</v>
      </c>
      <c r="H405" s="102"/>
      <c r="I405" s="102"/>
    </row>
    <row r="406" spans="3:9" ht="18" customHeight="1">
      <c r="C406" s="25" t="s">
        <v>259</v>
      </c>
      <c r="D406" s="41" t="s">
        <v>128</v>
      </c>
      <c r="E406" s="201">
        <f>E407+E409</f>
        <v>4076</v>
      </c>
      <c r="F406" s="201">
        <f>F407+F409</f>
        <v>4076</v>
      </c>
      <c r="G406" s="145">
        <v>0</v>
      </c>
      <c r="H406" s="102"/>
      <c r="I406" s="102"/>
    </row>
    <row r="407" spans="3:9" ht="25.5" customHeight="1">
      <c r="C407" s="25" t="s">
        <v>569</v>
      </c>
      <c r="D407" s="41" t="s">
        <v>570</v>
      </c>
      <c r="E407" s="201">
        <f>E408</f>
        <v>4076</v>
      </c>
      <c r="F407" s="201">
        <f>F408</f>
        <v>4076</v>
      </c>
      <c r="G407" s="145"/>
      <c r="H407" s="102"/>
      <c r="I407" s="102"/>
    </row>
    <row r="408" spans="3:9" ht="25.5" customHeight="1">
      <c r="C408" s="25" t="s">
        <v>568</v>
      </c>
      <c r="D408" s="41" t="s">
        <v>571</v>
      </c>
      <c r="E408" s="201">
        <v>4076</v>
      </c>
      <c r="F408" s="201">
        <v>4076</v>
      </c>
      <c r="G408" s="145"/>
      <c r="H408" s="102"/>
      <c r="I408" s="102"/>
    </row>
    <row r="409" spans="3:9" ht="17.25" customHeight="1">
      <c r="C409" s="25" t="s">
        <v>260</v>
      </c>
      <c r="D409" s="41" t="s">
        <v>127</v>
      </c>
      <c r="E409" s="201">
        <f aca="true" t="shared" si="7" ref="E409:F411">E410</f>
        <v>0</v>
      </c>
      <c r="F409" s="201">
        <f t="shared" si="7"/>
        <v>0</v>
      </c>
      <c r="G409" s="145">
        <v>0</v>
      </c>
      <c r="H409" s="102"/>
      <c r="I409" s="102"/>
    </row>
    <row r="410" spans="3:9" ht="52.5">
      <c r="C410" s="25" t="s">
        <v>258</v>
      </c>
      <c r="D410" s="41" t="s">
        <v>126</v>
      </c>
      <c r="E410" s="201">
        <f t="shared" si="7"/>
        <v>0</v>
      </c>
      <c r="F410" s="201">
        <f t="shared" si="7"/>
        <v>0</v>
      </c>
      <c r="G410" s="145">
        <v>0</v>
      </c>
      <c r="H410" s="102"/>
      <c r="I410" s="102"/>
    </row>
    <row r="411" spans="3:9" ht="52.5">
      <c r="C411" s="25" t="s">
        <v>257</v>
      </c>
      <c r="D411" s="41" t="s">
        <v>125</v>
      </c>
      <c r="E411" s="201">
        <f t="shared" si="7"/>
        <v>0</v>
      </c>
      <c r="F411" s="201">
        <f t="shared" si="7"/>
        <v>0</v>
      </c>
      <c r="G411" s="145">
        <v>0</v>
      </c>
      <c r="H411" s="102"/>
      <c r="I411" s="102"/>
    </row>
    <row r="412" spans="3:9" ht="26.25">
      <c r="C412" s="25" t="s">
        <v>261</v>
      </c>
      <c r="D412" s="41" t="s">
        <v>452</v>
      </c>
      <c r="E412" s="201">
        <v>0</v>
      </c>
      <c r="F412" s="201">
        <v>0</v>
      </c>
      <c r="G412" s="145">
        <v>0</v>
      </c>
      <c r="H412" s="102"/>
      <c r="I412" s="102"/>
    </row>
    <row r="413" spans="3:9" ht="18.75" customHeight="1">
      <c r="C413" s="25" t="s">
        <v>237</v>
      </c>
      <c r="D413" s="42" t="s">
        <v>238</v>
      </c>
      <c r="E413" s="197">
        <f>E415+E414</f>
        <v>3195.0999999996275</v>
      </c>
      <c r="F413" s="202">
        <v>-1470.2</v>
      </c>
      <c r="G413" s="145">
        <f t="shared" si="6"/>
        <v>-46.01420925793157</v>
      </c>
      <c r="H413" s="102"/>
      <c r="I413" s="102"/>
    </row>
    <row r="414" spans="3:9" ht="25.5" customHeight="1">
      <c r="C414" s="7" t="s">
        <v>160</v>
      </c>
      <c r="D414" s="40" t="s">
        <v>136</v>
      </c>
      <c r="E414" s="259">
        <v>-2729905.7</v>
      </c>
      <c r="F414" s="259">
        <v>-2708465.2</v>
      </c>
      <c r="G414" s="145">
        <f t="shared" si="6"/>
        <v>99.21460657047604</v>
      </c>
      <c r="H414" s="102"/>
      <c r="I414" s="102"/>
    </row>
    <row r="415" spans="3:9" ht="17.25" customHeight="1">
      <c r="C415" s="7" t="s">
        <v>155</v>
      </c>
      <c r="D415" s="44" t="s">
        <v>135</v>
      </c>
      <c r="E415" s="259">
        <v>2733100.8</v>
      </c>
      <c r="F415" s="259">
        <v>2706995</v>
      </c>
      <c r="G415" s="145">
        <f t="shared" si="6"/>
        <v>99.04482849662918</v>
      </c>
      <c r="H415" s="102"/>
      <c r="I415" s="102"/>
    </row>
    <row r="416" spans="3:9" ht="24" customHeight="1">
      <c r="C416" s="17" t="s">
        <v>184</v>
      </c>
      <c r="D416" s="93"/>
      <c r="E416" s="203">
        <f>E396+E401+E413+E406</f>
        <v>11245.199999999622</v>
      </c>
      <c r="F416" s="204">
        <f>F396+F401+F413+F406</f>
        <v>-2889.2000000000107</v>
      </c>
      <c r="G416" s="142">
        <f t="shared" si="6"/>
        <v>-25.692740013517835</v>
      </c>
      <c r="H416" s="102"/>
      <c r="I416" s="102"/>
    </row>
    <row r="417" spans="7:9" ht="12.75">
      <c r="G417" s="62"/>
      <c r="H417" s="102"/>
      <c r="I417" s="102"/>
    </row>
    <row r="418" spans="7:9" ht="12.75">
      <c r="G418" s="62"/>
      <c r="H418" s="102"/>
      <c r="I418" s="102"/>
    </row>
    <row r="419" spans="7:9" ht="12.75">
      <c r="G419" s="62"/>
      <c r="H419" s="102"/>
      <c r="I419" s="102"/>
    </row>
    <row r="420" spans="3:9" ht="13.5">
      <c r="C420" s="20"/>
      <c r="G420" s="62"/>
      <c r="H420" s="102"/>
      <c r="I420" s="102"/>
    </row>
    <row r="421" spans="3:9" ht="12.75">
      <c r="C421" s="146"/>
      <c r="E421" s="181"/>
      <c r="F421" s="135"/>
      <c r="G421" s="62"/>
      <c r="H421" s="102"/>
      <c r="I421" s="102"/>
    </row>
    <row r="422" spans="7:9" ht="12.75">
      <c r="G422" s="62"/>
      <c r="H422" s="102"/>
      <c r="I422" s="102"/>
    </row>
    <row r="423" spans="7:9" ht="12.75">
      <c r="G423" s="62"/>
      <c r="H423" s="102"/>
      <c r="I423" s="102"/>
    </row>
    <row r="424" spans="7:9" ht="12.75">
      <c r="G424" s="62"/>
      <c r="H424" s="102"/>
      <c r="I424" s="102"/>
    </row>
    <row r="425" spans="7:9" ht="12.75">
      <c r="G425" s="62"/>
      <c r="H425" s="102"/>
      <c r="I425" s="102"/>
    </row>
    <row r="426" spans="7:9" ht="12.75">
      <c r="G426" s="62"/>
      <c r="H426" s="102"/>
      <c r="I426" s="102"/>
    </row>
    <row r="427" spans="7:9" ht="12.75">
      <c r="G427" s="62"/>
      <c r="H427" s="102"/>
      <c r="I427" s="102"/>
    </row>
    <row r="428" spans="7:9" ht="12.75">
      <c r="G428" s="62"/>
      <c r="H428" s="102"/>
      <c r="I428" s="102"/>
    </row>
    <row r="429" spans="7:9" ht="12.75">
      <c r="G429" s="62"/>
      <c r="H429" s="102"/>
      <c r="I429" s="102"/>
    </row>
    <row r="430" spans="7:9" ht="12.75">
      <c r="G430" s="62"/>
      <c r="H430" s="102"/>
      <c r="I430" s="102"/>
    </row>
    <row r="431" spans="7:9" ht="12.75">
      <c r="G431" s="62"/>
      <c r="H431" s="102"/>
      <c r="I431" s="102"/>
    </row>
    <row r="432" spans="7:9" ht="12.75">
      <c r="G432" s="62"/>
      <c r="H432" s="102"/>
      <c r="I432" s="102"/>
    </row>
    <row r="433" spans="7:9" ht="12.75">
      <c r="G433" s="62"/>
      <c r="H433" s="102"/>
      <c r="I433" s="102"/>
    </row>
    <row r="434" spans="7:9" ht="12.75">
      <c r="G434" s="62"/>
      <c r="H434" s="102"/>
      <c r="I434" s="102"/>
    </row>
    <row r="435" spans="7:9" ht="12.75">
      <c r="G435" s="62"/>
      <c r="H435" s="102"/>
      <c r="I435" s="102"/>
    </row>
    <row r="436" spans="7:9" ht="12.75">
      <c r="G436" s="62"/>
      <c r="H436" s="102"/>
      <c r="I436" s="102"/>
    </row>
    <row r="437" spans="7:9" ht="12.75">
      <c r="G437" s="62"/>
      <c r="H437" s="102"/>
      <c r="I437" s="102"/>
    </row>
    <row r="438" spans="7:9" ht="12.75">
      <c r="G438" s="62"/>
      <c r="H438" s="102"/>
      <c r="I438" s="102"/>
    </row>
    <row r="439" spans="7:9" ht="12.75">
      <c r="G439" s="62"/>
      <c r="H439" s="102"/>
      <c r="I439" s="102"/>
    </row>
    <row r="440" spans="7:9" ht="12.75">
      <c r="G440" s="62"/>
      <c r="H440" s="102"/>
      <c r="I440" s="102"/>
    </row>
    <row r="441" spans="7:10" ht="12.75">
      <c r="G441" s="62"/>
      <c r="H441" s="102"/>
      <c r="I441" s="102"/>
      <c r="J441" s="102"/>
    </row>
    <row r="442" spans="7:10" ht="12.75">
      <c r="G442" s="62"/>
      <c r="H442" s="102"/>
      <c r="I442" s="102"/>
      <c r="J442" s="102"/>
    </row>
    <row r="443" spans="7:10" ht="12.75">
      <c r="G443" s="62"/>
      <c r="H443" s="102"/>
      <c r="I443" s="102"/>
      <c r="J443" s="102"/>
    </row>
    <row r="444" spans="7:10" ht="12.75">
      <c r="G444" s="62"/>
      <c r="H444" s="102"/>
      <c r="I444" s="102"/>
      <c r="J444" s="102"/>
    </row>
    <row r="445" spans="7:11" ht="12.75">
      <c r="G445" s="62"/>
      <c r="H445" s="102"/>
      <c r="I445" s="102"/>
      <c r="J445" s="102"/>
      <c r="K445" s="102"/>
    </row>
    <row r="446" spans="7:11" ht="12.75">
      <c r="G446" s="62"/>
      <c r="H446" s="102"/>
      <c r="I446" s="102"/>
      <c r="J446" s="102"/>
      <c r="K446" s="102"/>
    </row>
    <row r="447" spans="7:11" ht="12.75">
      <c r="G447" s="62"/>
      <c r="H447" s="102"/>
      <c r="I447" s="102"/>
      <c r="J447" s="102"/>
      <c r="K447" s="102"/>
    </row>
    <row r="448" spans="7:11" ht="12.75">
      <c r="G448" s="62"/>
      <c r="H448" s="102"/>
      <c r="I448" s="102"/>
      <c r="J448" s="102"/>
      <c r="K448" s="102"/>
    </row>
    <row r="449" spans="7:11" ht="12.75">
      <c r="G449" s="62"/>
      <c r="H449" s="102"/>
      <c r="I449" s="102"/>
      <c r="J449" s="102"/>
      <c r="K449" s="102"/>
    </row>
    <row r="450" spans="7:11" ht="12.75">
      <c r="G450" s="62"/>
      <c r="H450" s="102"/>
      <c r="I450" s="102"/>
      <c r="J450" s="102"/>
      <c r="K450" s="102"/>
    </row>
    <row r="451" spans="7:11" ht="12.75">
      <c r="G451" s="62"/>
      <c r="H451" s="102"/>
      <c r="I451" s="102"/>
      <c r="J451" s="102"/>
      <c r="K451" s="102"/>
    </row>
    <row r="452" spans="7:11" ht="12.75">
      <c r="G452" s="62"/>
      <c r="H452" s="102"/>
      <c r="I452" s="102"/>
      <c r="J452" s="102"/>
      <c r="K452" s="102"/>
    </row>
    <row r="453" spans="7:11" ht="12.75">
      <c r="G453" s="62"/>
      <c r="H453" s="102"/>
      <c r="I453" s="102"/>
      <c r="J453" s="102"/>
      <c r="K453" s="102"/>
    </row>
    <row r="454" spans="7:11" ht="12.75">
      <c r="G454" s="62"/>
      <c r="H454" s="102"/>
      <c r="I454" s="102"/>
      <c r="J454" s="102"/>
      <c r="K454" s="102"/>
    </row>
    <row r="455" spans="7:11" ht="12.75">
      <c r="G455" s="62"/>
      <c r="H455" s="102"/>
      <c r="I455" s="102"/>
      <c r="J455" s="102"/>
      <c r="K455" s="102"/>
    </row>
    <row r="456" spans="7:11" ht="12.75">
      <c r="G456" s="62"/>
      <c r="H456" s="102"/>
      <c r="I456" s="102"/>
      <c r="J456" s="102"/>
      <c r="K456" s="102"/>
    </row>
    <row r="457" spans="7:11" ht="12.75">
      <c r="G457" s="62"/>
      <c r="H457" s="102"/>
      <c r="I457" s="102"/>
      <c r="J457" s="102"/>
      <c r="K457" s="102"/>
    </row>
    <row r="458" spans="7:11" ht="12.75">
      <c r="G458" s="62"/>
      <c r="H458" s="102"/>
      <c r="I458" s="102"/>
      <c r="J458" s="102"/>
      <c r="K458" s="102"/>
    </row>
    <row r="459" spans="7:11" ht="12.75">
      <c r="G459" s="62"/>
      <c r="H459" s="102"/>
      <c r="I459" s="102"/>
      <c r="J459" s="102"/>
      <c r="K459" s="102"/>
    </row>
    <row r="460" spans="7:11" ht="12.75">
      <c r="G460" s="62"/>
      <c r="H460" s="102"/>
      <c r="I460" s="102"/>
      <c r="J460" s="102"/>
      <c r="K460" s="102"/>
    </row>
    <row r="461" spans="7:11" ht="12.75">
      <c r="G461" s="62"/>
      <c r="H461" s="102"/>
      <c r="I461" s="102"/>
      <c r="J461" s="102"/>
      <c r="K461" s="102"/>
    </row>
    <row r="462" spans="7:11" ht="12.75">
      <c r="G462" s="62"/>
      <c r="H462" s="102"/>
      <c r="I462" s="102"/>
      <c r="J462" s="102"/>
      <c r="K462" s="102"/>
    </row>
    <row r="463" spans="7:11" ht="12.75">
      <c r="G463" s="62"/>
      <c r="H463" s="102"/>
      <c r="I463" s="102"/>
      <c r="J463" s="102"/>
      <c r="K463" s="102"/>
    </row>
    <row r="464" spans="7:11" ht="12.75">
      <c r="G464" s="62"/>
      <c r="H464" s="102"/>
      <c r="I464" s="102"/>
      <c r="J464" s="102"/>
      <c r="K464" s="102"/>
    </row>
    <row r="465" spans="7:11" ht="12.75">
      <c r="G465" s="62"/>
      <c r="H465" s="102"/>
      <c r="I465" s="102"/>
      <c r="J465" s="102"/>
      <c r="K465" s="102"/>
    </row>
    <row r="466" spans="7:11" ht="12.75">
      <c r="G466" s="62"/>
      <c r="H466" s="102"/>
      <c r="I466" s="102"/>
      <c r="J466" s="102"/>
      <c r="K466" s="102"/>
    </row>
    <row r="467" spans="7:11" ht="12.75">
      <c r="G467" s="62"/>
      <c r="H467" s="102"/>
      <c r="I467" s="102"/>
      <c r="J467" s="102"/>
      <c r="K467" s="102"/>
    </row>
    <row r="468" spans="7:11" ht="12.75">
      <c r="G468" s="62"/>
      <c r="H468" s="102"/>
      <c r="I468" s="102"/>
      <c r="J468" s="102"/>
      <c r="K468" s="102"/>
    </row>
    <row r="469" spans="7:11" ht="12.75">
      <c r="G469" s="62"/>
      <c r="H469" s="102"/>
      <c r="I469" s="102"/>
      <c r="J469" s="102"/>
      <c r="K469" s="102"/>
    </row>
    <row r="470" spans="7:11" ht="12.75">
      <c r="G470" s="62"/>
      <c r="H470" s="102"/>
      <c r="I470" s="102"/>
      <c r="J470" s="102"/>
      <c r="K470" s="102"/>
    </row>
    <row r="471" spans="7:11" ht="12.75">
      <c r="G471" s="62"/>
      <c r="H471" s="102"/>
      <c r="I471" s="102"/>
      <c r="J471" s="102"/>
      <c r="K471" s="102"/>
    </row>
    <row r="472" spans="7:11" ht="12.75">
      <c r="G472" s="62"/>
      <c r="H472" s="102"/>
      <c r="I472" s="102"/>
      <c r="J472" s="102"/>
      <c r="K472" s="102"/>
    </row>
    <row r="473" spans="7:11" ht="12.75">
      <c r="G473" s="62"/>
      <c r="H473" s="102"/>
      <c r="I473" s="102"/>
      <c r="J473" s="102"/>
      <c r="K473" s="102"/>
    </row>
    <row r="474" spans="7:11" ht="12.75">
      <c r="G474" s="62"/>
      <c r="H474" s="102"/>
      <c r="I474" s="102"/>
      <c r="J474" s="102"/>
      <c r="K474" s="102"/>
    </row>
    <row r="475" spans="7:11" ht="12.75">
      <c r="G475" s="62"/>
      <c r="H475" s="102"/>
      <c r="I475" s="102"/>
      <c r="J475" s="102"/>
      <c r="K475" s="102"/>
    </row>
    <row r="476" spans="7:11" ht="12.75">
      <c r="G476" s="62"/>
      <c r="H476" s="102"/>
      <c r="I476" s="102"/>
      <c r="J476" s="102"/>
      <c r="K476" s="102"/>
    </row>
    <row r="477" spans="7:11" ht="12.75">
      <c r="G477" s="62"/>
      <c r="H477" s="102"/>
      <c r="I477" s="102"/>
      <c r="J477" s="102"/>
      <c r="K477" s="102"/>
    </row>
    <row r="478" spans="7:11" ht="12.75">
      <c r="G478" s="62"/>
      <c r="H478" s="102"/>
      <c r="I478" s="102"/>
      <c r="J478" s="102"/>
      <c r="K478" s="102"/>
    </row>
    <row r="479" spans="7:11" ht="12.75">
      <c r="G479" s="62"/>
      <c r="H479" s="102"/>
      <c r="I479" s="102"/>
      <c r="J479" s="102"/>
      <c r="K479" s="102"/>
    </row>
    <row r="480" spans="7:11" ht="12.75">
      <c r="G480" s="62"/>
      <c r="H480" s="102"/>
      <c r="I480" s="102"/>
      <c r="J480" s="102"/>
      <c r="K480" s="102"/>
    </row>
    <row r="481" spans="7:11" ht="12.75">
      <c r="G481" s="62"/>
      <c r="H481" s="102"/>
      <c r="I481" s="102"/>
      <c r="J481" s="102"/>
      <c r="K481" s="102"/>
    </row>
    <row r="482" spans="7:11" ht="12.75">
      <c r="G482" s="62"/>
      <c r="H482" s="102"/>
      <c r="I482" s="102"/>
      <c r="J482" s="102"/>
      <c r="K482" s="102"/>
    </row>
    <row r="483" spans="7:11" ht="12.75">
      <c r="G483" s="62"/>
      <c r="H483" s="102"/>
      <c r="I483" s="102"/>
      <c r="J483" s="102"/>
      <c r="K483" s="102"/>
    </row>
    <row r="484" spans="7:11" ht="12.75">
      <c r="G484" s="62"/>
      <c r="H484" s="102"/>
      <c r="I484" s="102"/>
      <c r="J484" s="102"/>
      <c r="K484" s="102"/>
    </row>
    <row r="485" spans="7:11" ht="12.75">
      <c r="G485" s="62"/>
      <c r="H485" s="102"/>
      <c r="I485" s="102"/>
      <c r="J485" s="102"/>
      <c r="K485" s="102"/>
    </row>
    <row r="486" spans="7:11" ht="12.75">
      <c r="G486" s="62"/>
      <c r="H486" s="102"/>
      <c r="I486" s="102"/>
      <c r="J486" s="102"/>
      <c r="K486" s="102"/>
    </row>
    <row r="487" spans="7:11" ht="12.75">
      <c r="G487" s="62"/>
      <c r="H487" s="102"/>
      <c r="I487" s="102"/>
      <c r="J487" s="102"/>
      <c r="K487" s="102"/>
    </row>
    <row r="488" spans="7:11" ht="12.75">
      <c r="G488" s="62"/>
      <c r="H488" s="102"/>
      <c r="I488" s="102"/>
      <c r="J488" s="102"/>
      <c r="K488" s="102"/>
    </row>
    <row r="489" spans="7:11" ht="12.75">
      <c r="G489" s="62"/>
      <c r="H489" s="102"/>
      <c r="I489" s="102"/>
      <c r="J489" s="102"/>
      <c r="K489" s="102"/>
    </row>
    <row r="490" spans="7:11" ht="12.75">
      <c r="G490" s="62"/>
      <c r="H490" s="102"/>
      <c r="I490" s="102"/>
      <c r="J490" s="102"/>
      <c r="K490" s="102"/>
    </row>
    <row r="491" spans="7:11" ht="12.75">
      <c r="G491" s="62"/>
      <c r="H491" s="102"/>
      <c r="I491" s="102"/>
      <c r="J491" s="102"/>
      <c r="K491" s="102"/>
    </row>
    <row r="492" spans="7:11" ht="12.75">
      <c r="G492" s="62"/>
      <c r="H492" s="102"/>
      <c r="I492" s="102"/>
      <c r="J492" s="102"/>
      <c r="K492" s="102"/>
    </row>
    <row r="493" spans="7:11" ht="12.75">
      <c r="G493" s="62"/>
      <c r="H493" s="102"/>
      <c r="I493" s="102"/>
      <c r="J493" s="102"/>
      <c r="K493" s="102"/>
    </row>
    <row r="494" spans="7:11" ht="12.75">
      <c r="G494" s="62"/>
      <c r="H494" s="102"/>
      <c r="I494" s="102"/>
      <c r="J494" s="102"/>
      <c r="K494" s="102"/>
    </row>
    <row r="495" spans="7:11" ht="12.75">
      <c r="G495" s="62"/>
      <c r="H495" s="102"/>
      <c r="I495" s="102"/>
      <c r="J495" s="102"/>
      <c r="K495" s="102"/>
    </row>
    <row r="496" spans="7:11" ht="12.75">
      <c r="G496" s="62"/>
      <c r="H496" s="102"/>
      <c r="I496" s="102"/>
      <c r="J496" s="102"/>
      <c r="K496" s="102"/>
    </row>
    <row r="497" spans="7:11" ht="12.75">
      <c r="G497" s="62"/>
      <c r="H497" s="102"/>
      <c r="I497" s="102"/>
      <c r="J497" s="102"/>
      <c r="K497" s="102"/>
    </row>
    <row r="498" spans="7:11" ht="12.75">
      <c r="G498" s="62"/>
      <c r="H498" s="102"/>
      <c r="I498" s="102"/>
      <c r="J498" s="102"/>
      <c r="K498" s="102"/>
    </row>
    <row r="499" spans="7:11" ht="12.75">
      <c r="G499" s="62"/>
      <c r="H499" s="102"/>
      <c r="I499" s="102"/>
      <c r="J499" s="102"/>
      <c r="K499" s="102"/>
    </row>
    <row r="500" spans="7:11" ht="12.75">
      <c r="G500" s="62"/>
      <c r="H500" s="102"/>
      <c r="I500" s="102"/>
      <c r="J500" s="102"/>
      <c r="K500" s="102"/>
    </row>
    <row r="501" spans="7:11" ht="12.75">
      <c r="G501" s="62"/>
      <c r="H501" s="102"/>
      <c r="I501" s="102"/>
      <c r="J501" s="102"/>
      <c r="K501" s="102"/>
    </row>
    <row r="502" spans="7:11" ht="12.75">
      <c r="G502" s="62"/>
      <c r="H502" s="102"/>
      <c r="I502" s="102"/>
      <c r="J502" s="102"/>
      <c r="K502" s="102"/>
    </row>
    <row r="503" spans="7:11" ht="12.75">
      <c r="G503" s="62"/>
      <c r="H503" s="102"/>
      <c r="I503" s="102"/>
      <c r="J503" s="102"/>
      <c r="K503" s="102"/>
    </row>
    <row r="504" spans="7:11" ht="12.75">
      <c r="G504" s="62"/>
      <c r="H504" s="102"/>
      <c r="I504" s="102"/>
      <c r="J504" s="102"/>
      <c r="K504" s="102"/>
    </row>
    <row r="505" spans="7:11" ht="12.75">
      <c r="G505" s="62"/>
      <c r="H505" s="102"/>
      <c r="I505" s="102"/>
      <c r="J505" s="102"/>
      <c r="K505" s="102"/>
    </row>
    <row r="506" spans="7:11" ht="12.75">
      <c r="G506" s="62"/>
      <c r="H506" s="102"/>
      <c r="I506" s="102"/>
      <c r="J506" s="102"/>
      <c r="K506" s="102"/>
    </row>
    <row r="507" spans="7:11" ht="12.75">
      <c r="G507" s="62"/>
      <c r="H507" s="102"/>
      <c r="I507" s="102"/>
      <c r="J507" s="102"/>
      <c r="K507" s="102"/>
    </row>
    <row r="508" spans="7:11" ht="12.75">
      <c r="G508" s="62"/>
      <c r="H508" s="102"/>
      <c r="I508" s="102"/>
      <c r="J508" s="102"/>
      <c r="K508" s="102"/>
    </row>
    <row r="509" spans="7:11" ht="12.75">
      <c r="G509" s="62"/>
      <c r="H509" s="102"/>
      <c r="I509" s="102"/>
      <c r="J509" s="102"/>
      <c r="K509" s="102"/>
    </row>
    <row r="510" spans="7:11" ht="12.75">
      <c r="G510" s="62"/>
      <c r="H510" s="102"/>
      <c r="I510" s="102"/>
      <c r="J510" s="102"/>
      <c r="K510" s="102"/>
    </row>
    <row r="511" spans="7:11" ht="12.75">
      <c r="G511" s="62"/>
      <c r="H511" s="102"/>
      <c r="I511" s="102"/>
      <c r="J511" s="102"/>
      <c r="K511" s="102"/>
    </row>
    <row r="512" spans="7:11" ht="12.75">
      <c r="G512" s="62"/>
      <c r="H512" s="102"/>
      <c r="I512" s="102"/>
      <c r="J512" s="102"/>
      <c r="K512" s="102"/>
    </row>
    <row r="513" spans="7:11" ht="12.75">
      <c r="G513" s="62"/>
      <c r="H513" s="102"/>
      <c r="I513" s="102"/>
      <c r="J513" s="102"/>
      <c r="K513" s="102"/>
    </row>
    <row r="514" spans="7:11" ht="12.75">
      <c r="G514" s="62"/>
      <c r="H514" s="102"/>
      <c r="I514" s="102"/>
      <c r="J514" s="102"/>
      <c r="K514" s="102"/>
    </row>
    <row r="515" spans="7:11" ht="12.75">
      <c r="G515" s="62"/>
      <c r="H515" s="102"/>
      <c r="I515" s="102"/>
      <c r="J515" s="102"/>
      <c r="K515" s="102"/>
    </row>
    <row r="516" spans="7:11" ht="12.75">
      <c r="G516" s="62"/>
      <c r="H516" s="102"/>
      <c r="I516" s="102"/>
      <c r="J516" s="102"/>
      <c r="K516" s="102"/>
    </row>
    <row r="517" spans="7:11" ht="12.75">
      <c r="G517" s="62"/>
      <c r="H517" s="102"/>
      <c r="I517" s="102"/>
      <c r="J517" s="102"/>
      <c r="K517" s="102"/>
    </row>
    <row r="518" spans="7:11" ht="12.75">
      <c r="G518" s="62"/>
      <c r="H518" s="102"/>
      <c r="I518" s="102"/>
      <c r="J518" s="102"/>
      <c r="K518" s="102"/>
    </row>
    <row r="519" spans="7:11" ht="12.75">
      <c r="G519" s="62"/>
      <c r="H519" s="102"/>
      <c r="I519" s="102"/>
      <c r="J519" s="102"/>
      <c r="K519" s="102"/>
    </row>
    <row r="520" spans="7:11" ht="12.75">
      <c r="G520" s="62"/>
      <c r="H520" s="102"/>
      <c r="I520" s="102"/>
      <c r="J520" s="102"/>
      <c r="K520" s="102"/>
    </row>
    <row r="521" spans="7:11" ht="12.75">
      <c r="G521" s="62"/>
      <c r="H521" s="102"/>
      <c r="I521" s="102"/>
      <c r="J521" s="102"/>
      <c r="K521" s="102"/>
    </row>
    <row r="522" spans="7:11" ht="12.75">
      <c r="G522" s="62"/>
      <c r="H522" s="102"/>
      <c r="I522" s="102"/>
      <c r="J522" s="102"/>
      <c r="K522" s="102"/>
    </row>
    <row r="523" spans="7:11" ht="12.75">
      <c r="G523" s="62"/>
      <c r="H523" s="102"/>
      <c r="I523" s="102"/>
      <c r="J523" s="102"/>
      <c r="K523" s="102"/>
    </row>
    <row r="524" spans="7:11" ht="12.75">
      <c r="G524" s="62"/>
      <c r="H524" s="102"/>
      <c r="I524" s="102"/>
      <c r="J524" s="102"/>
      <c r="K524" s="102"/>
    </row>
    <row r="525" spans="7:11" ht="12.75">
      <c r="G525" s="62"/>
      <c r="H525" s="102"/>
      <c r="I525" s="102"/>
      <c r="J525" s="102"/>
      <c r="K525" s="102"/>
    </row>
    <row r="526" spans="7:11" ht="12.75">
      <c r="G526" s="62"/>
      <c r="H526" s="102"/>
      <c r="I526" s="102"/>
      <c r="J526" s="102"/>
      <c r="K526" s="102"/>
    </row>
    <row r="527" spans="7:11" ht="12.75">
      <c r="G527" s="62"/>
      <c r="H527" s="102"/>
      <c r="I527" s="102"/>
      <c r="J527" s="102"/>
      <c r="K527" s="102"/>
    </row>
    <row r="528" spans="7:11" ht="12.75">
      <c r="G528" s="62"/>
      <c r="H528" s="102"/>
      <c r="I528" s="102"/>
      <c r="J528" s="102"/>
      <c r="K528" s="102"/>
    </row>
    <row r="529" spans="7:11" ht="12.75">
      <c r="G529" s="62"/>
      <c r="H529" s="102"/>
      <c r="I529" s="102"/>
      <c r="J529" s="102"/>
      <c r="K529" s="102"/>
    </row>
    <row r="530" spans="7:11" ht="12.75">
      <c r="G530" s="62"/>
      <c r="H530" s="102"/>
      <c r="I530" s="102"/>
      <c r="J530" s="102"/>
      <c r="K530" s="102"/>
    </row>
    <row r="531" spans="7:11" ht="12.75">
      <c r="G531" s="62"/>
      <c r="H531" s="102"/>
      <c r="I531" s="102"/>
      <c r="J531" s="102"/>
      <c r="K531" s="102"/>
    </row>
    <row r="532" spans="7:11" ht="12.75">
      <c r="G532" s="62"/>
      <c r="H532" s="102"/>
      <c r="I532" s="102"/>
      <c r="J532" s="102"/>
      <c r="K532" s="102"/>
    </row>
    <row r="533" spans="7:11" ht="12.75">
      <c r="G533" s="62"/>
      <c r="H533" s="102"/>
      <c r="I533" s="102"/>
      <c r="J533" s="102"/>
      <c r="K533" s="102"/>
    </row>
    <row r="534" spans="7:11" ht="12.75">
      <c r="G534" s="62"/>
      <c r="H534" s="102"/>
      <c r="I534" s="102"/>
      <c r="J534" s="102"/>
      <c r="K534" s="102"/>
    </row>
    <row r="535" spans="7:11" ht="12.75">
      <c r="G535" s="62"/>
      <c r="H535" s="102"/>
      <c r="I535" s="102"/>
      <c r="J535" s="102"/>
      <c r="K535" s="102"/>
    </row>
    <row r="536" spans="7:11" ht="12.75">
      <c r="G536" s="62"/>
      <c r="H536" s="102"/>
      <c r="I536" s="102"/>
      <c r="J536" s="102"/>
      <c r="K536" s="102"/>
    </row>
    <row r="537" spans="7:11" ht="12.75">
      <c r="G537" s="62"/>
      <c r="H537" s="102"/>
      <c r="I537" s="102"/>
      <c r="J537" s="102"/>
      <c r="K537" s="102"/>
    </row>
    <row r="538" spans="7:11" ht="12.75">
      <c r="G538" s="62"/>
      <c r="H538" s="102"/>
      <c r="I538" s="102"/>
      <c r="J538" s="102"/>
      <c r="K538" s="102"/>
    </row>
    <row r="539" spans="7:11" ht="12.75">
      <c r="G539" s="62"/>
      <c r="H539" s="102"/>
      <c r="I539" s="102"/>
      <c r="J539" s="102"/>
      <c r="K539" s="102"/>
    </row>
    <row r="540" spans="7:11" ht="12.75">
      <c r="G540" s="62"/>
      <c r="H540" s="102"/>
      <c r="I540" s="102"/>
      <c r="J540" s="102"/>
      <c r="K540" s="102"/>
    </row>
    <row r="541" spans="7:11" ht="12.75">
      <c r="G541" s="62"/>
      <c r="H541" s="102"/>
      <c r="I541" s="102"/>
      <c r="J541" s="102"/>
      <c r="K541" s="102"/>
    </row>
    <row r="542" spans="7:11" ht="12.75">
      <c r="G542" s="62"/>
      <c r="H542" s="102"/>
      <c r="I542" s="102"/>
      <c r="J542" s="102"/>
      <c r="K542" s="102"/>
    </row>
    <row r="543" spans="7:11" ht="12.75">
      <c r="G543" s="62"/>
      <c r="H543" s="102"/>
      <c r="I543" s="102"/>
      <c r="J543" s="102"/>
      <c r="K543" s="102"/>
    </row>
    <row r="544" spans="7:11" ht="12.75">
      <c r="G544" s="62"/>
      <c r="H544" s="102"/>
      <c r="I544" s="102"/>
      <c r="J544" s="102"/>
      <c r="K544" s="102"/>
    </row>
    <row r="545" spans="7:11" ht="12.75">
      <c r="G545" s="62"/>
      <c r="H545" s="102"/>
      <c r="I545" s="102"/>
      <c r="J545" s="102"/>
      <c r="K545" s="102"/>
    </row>
    <row r="546" spans="7:11" ht="12.75">
      <c r="G546" s="62"/>
      <c r="H546" s="102"/>
      <c r="I546" s="102"/>
      <c r="J546" s="102"/>
      <c r="K546" s="102"/>
    </row>
    <row r="547" spans="7:11" ht="12.75">
      <c r="G547" s="62"/>
      <c r="H547" s="102"/>
      <c r="I547" s="102"/>
      <c r="J547" s="102"/>
      <c r="K547" s="102"/>
    </row>
    <row r="548" spans="7:11" ht="12.75">
      <c r="G548" s="62"/>
      <c r="H548" s="102"/>
      <c r="I548" s="102"/>
      <c r="J548" s="102"/>
      <c r="K548" s="102"/>
    </row>
    <row r="549" spans="7:11" ht="12.75">
      <c r="G549" s="62"/>
      <c r="H549" s="102"/>
      <c r="I549" s="102"/>
      <c r="J549" s="102"/>
      <c r="K549" s="102"/>
    </row>
    <row r="550" spans="7:11" ht="12.75">
      <c r="G550" s="62"/>
      <c r="H550" s="102"/>
      <c r="I550" s="102"/>
      <c r="J550" s="102"/>
      <c r="K550" s="102"/>
    </row>
    <row r="551" spans="7:11" ht="12.75">
      <c r="G551" s="62"/>
      <c r="H551" s="102"/>
      <c r="I551" s="102"/>
      <c r="J551" s="102"/>
      <c r="K551" s="102"/>
    </row>
    <row r="552" spans="7:11" ht="12.75">
      <c r="G552" s="62"/>
      <c r="H552" s="102"/>
      <c r="I552" s="102"/>
      <c r="J552" s="102"/>
      <c r="K552" s="102"/>
    </row>
    <row r="553" spans="7:11" ht="12.75">
      <c r="G553" s="62"/>
      <c r="H553" s="102"/>
      <c r="I553" s="102"/>
      <c r="J553" s="102"/>
      <c r="K553" s="102"/>
    </row>
    <row r="554" spans="7:11" ht="12.75">
      <c r="G554" s="62"/>
      <c r="H554" s="102"/>
      <c r="I554" s="102"/>
      <c r="J554" s="102"/>
      <c r="K554" s="102"/>
    </row>
    <row r="555" spans="7:11" ht="12.75">
      <c r="G555" s="62"/>
      <c r="H555" s="102"/>
      <c r="I555" s="102"/>
      <c r="J555" s="102"/>
      <c r="K555" s="102"/>
    </row>
    <row r="556" spans="7:11" ht="12.75">
      <c r="G556" s="62"/>
      <c r="H556" s="102"/>
      <c r="I556" s="102"/>
      <c r="J556" s="102"/>
      <c r="K556" s="102"/>
    </row>
    <row r="557" spans="7:11" ht="12.75">
      <c r="G557" s="62"/>
      <c r="H557" s="102"/>
      <c r="I557" s="102"/>
      <c r="J557" s="102"/>
      <c r="K557" s="102"/>
    </row>
    <row r="558" spans="7:11" ht="12.75">
      <c r="G558" s="62"/>
      <c r="H558" s="102"/>
      <c r="I558" s="102"/>
      <c r="J558" s="102"/>
      <c r="K558" s="102"/>
    </row>
    <row r="559" spans="7:11" ht="12.75">
      <c r="G559" s="62"/>
      <c r="H559" s="102"/>
      <c r="I559" s="102"/>
      <c r="J559" s="102"/>
      <c r="K559" s="102"/>
    </row>
    <row r="560" spans="7:11" ht="12.75">
      <c r="G560" s="62"/>
      <c r="H560" s="102"/>
      <c r="I560" s="102"/>
      <c r="J560" s="102"/>
      <c r="K560" s="102"/>
    </row>
    <row r="561" spans="7:11" ht="12.75">
      <c r="G561" s="62"/>
      <c r="H561" s="102"/>
      <c r="I561" s="102"/>
      <c r="J561" s="102"/>
      <c r="K561" s="102"/>
    </row>
    <row r="562" spans="7:11" ht="12.75">
      <c r="G562" s="62"/>
      <c r="H562" s="102"/>
      <c r="I562" s="102"/>
      <c r="J562" s="102"/>
      <c r="K562" s="102"/>
    </row>
    <row r="563" spans="7:11" ht="12.75">
      <c r="G563" s="62"/>
      <c r="H563" s="102"/>
      <c r="I563" s="102"/>
      <c r="J563" s="102"/>
      <c r="K563" s="102"/>
    </row>
    <row r="564" spans="7:11" ht="12.75">
      <c r="G564" s="62"/>
      <c r="H564" s="102"/>
      <c r="I564" s="102"/>
      <c r="J564" s="102"/>
      <c r="K564" s="102"/>
    </row>
    <row r="565" spans="7:11" ht="12.75">
      <c r="G565" s="62"/>
      <c r="H565" s="102"/>
      <c r="I565" s="102"/>
      <c r="J565" s="102"/>
      <c r="K565" s="102"/>
    </row>
    <row r="566" spans="7:11" ht="12.75">
      <c r="G566" s="62"/>
      <c r="H566" s="102"/>
      <c r="I566" s="102"/>
      <c r="J566" s="102"/>
      <c r="K566" s="102"/>
    </row>
    <row r="567" spans="7:11" ht="12.75">
      <c r="G567" s="62"/>
      <c r="H567" s="102"/>
      <c r="I567" s="102"/>
      <c r="J567" s="102"/>
      <c r="K567" s="102"/>
    </row>
    <row r="568" spans="7:11" ht="12.75">
      <c r="G568" s="62"/>
      <c r="H568" s="102"/>
      <c r="I568" s="102"/>
      <c r="J568" s="102"/>
      <c r="K568" s="102"/>
    </row>
    <row r="569" spans="7:11" ht="12.75">
      <c r="G569" s="62"/>
      <c r="H569" s="102"/>
      <c r="I569" s="102"/>
      <c r="J569" s="102"/>
      <c r="K569" s="102"/>
    </row>
    <row r="570" spans="7:11" ht="12.75">
      <c r="G570" s="62"/>
      <c r="H570" s="102"/>
      <c r="I570" s="102"/>
      <c r="J570" s="102"/>
      <c r="K570" s="102"/>
    </row>
    <row r="571" spans="7:11" ht="12.75">
      <c r="G571" s="62"/>
      <c r="H571" s="102"/>
      <c r="I571" s="102"/>
      <c r="J571" s="102"/>
      <c r="K571" s="102"/>
    </row>
    <row r="572" spans="7:11" ht="12.75">
      <c r="G572" s="62"/>
      <c r="H572" s="102"/>
      <c r="I572" s="102"/>
      <c r="J572" s="102"/>
      <c r="K572" s="102"/>
    </row>
    <row r="573" spans="7:11" ht="12.75">
      <c r="G573" s="62"/>
      <c r="H573" s="102"/>
      <c r="I573" s="102"/>
      <c r="J573" s="102"/>
      <c r="K573" s="102"/>
    </row>
    <row r="574" spans="7:11" ht="12.75">
      <c r="G574" s="62"/>
      <c r="H574" s="102"/>
      <c r="I574" s="102"/>
      <c r="J574" s="102"/>
      <c r="K574" s="102"/>
    </row>
    <row r="575" spans="7:11" ht="12.75">
      <c r="G575" s="62"/>
      <c r="H575" s="102"/>
      <c r="I575" s="102"/>
      <c r="J575" s="102"/>
      <c r="K575" s="102"/>
    </row>
    <row r="576" spans="7:11" ht="12.75">
      <c r="G576" s="62"/>
      <c r="H576" s="102"/>
      <c r="I576" s="102"/>
      <c r="J576" s="102"/>
      <c r="K576" s="102"/>
    </row>
    <row r="577" spans="7:11" ht="12.75">
      <c r="G577" s="62"/>
      <c r="H577" s="102"/>
      <c r="I577" s="102"/>
      <c r="J577" s="102"/>
      <c r="K577" s="102"/>
    </row>
    <row r="578" spans="7:11" ht="12.75">
      <c r="G578" s="62"/>
      <c r="H578" s="102"/>
      <c r="I578" s="102"/>
      <c r="J578" s="102"/>
      <c r="K578" s="102"/>
    </row>
    <row r="579" spans="7:11" ht="12.75">
      <c r="G579" s="62"/>
      <c r="H579" s="102"/>
      <c r="I579" s="102"/>
      <c r="J579" s="102"/>
      <c r="K579" s="102"/>
    </row>
    <row r="580" spans="7:11" ht="12.75">
      <c r="G580" s="62"/>
      <c r="H580" s="102"/>
      <c r="I580" s="102"/>
      <c r="J580" s="102"/>
      <c r="K580" s="102"/>
    </row>
    <row r="581" spans="7:11" ht="12.75">
      <c r="G581" s="62"/>
      <c r="H581" s="102"/>
      <c r="I581" s="102"/>
      <c r="J581" s="102"/>
      <c r="K581" s="102"/>
    </row>
    <row r="582" spans="7:11" ht="12.75">
      <c r="G582" s="62"/>
      <c r="H582" s="102"/>
      <c r="I582" s="102"/>
      <c r="J582" s="102"/>
      <c r="K582" s="102"/>
    </row>
    <row r="583" spans="7:11" ht="12.75">
      <c r="G583" s="62"/>
      <c r="H583" s="102"/>
      <c r="I583" s="102"/>
      <c r="J583" s="102"/>
      <c r="K583" s="102"/>
    </row>
    <row r="584" spans="7:11" ht="12.75">
      <c r="G584" s="62"/>
      <c r="H584" s="102"/>
      <c r="I584" s="102"/>
      <c r="J584" s="102"/>
      <c r="K584" s="102"/>
    </row>
    <row r="585" spans="7:11" ht="12.75">
      <c r="G585" s="62"/>
      <c r="H585" s="102"/>
      <c r="I585" s="102"/>
      <c r="J585" s="102"/>
      <c r="K585" s="102"/>
    </row>
    <row r="586" spans="7:11" ht="12.75">
      <c r="G586" s="62"/>
      <c r="H586" s="102"/>
      <c r="I586" s="102"/>
      <c r="J586" s="102"/>
      <c r="K586" s="102"/>
    </row>
    <row r="587" spans="7:11" ht="12.75">
      <c r="G587" s="62"/>
      <c r="H587" s="102"/>
      <c r="I587" s="102"/>
      <c r="J587" s="102"/>
      <c r="K587" s="102"/>
    </row>
    <row r="588" spans="7:11" ht="12.75">
      <c r="G588" s="62"/>
      <c r="H588" s="102"/>
      <c r="I588" s="102"/>
      <c r="J588" s="102"/>
      <c r="K588" s="102"/>
    </row>
    <row r="589" spans="7:11" ht="12.75">
      <c r="G589" s="62"/>
      <c r="H589" s="102"/>
      <c r="I589" s="102"/>
      <c r="J589" s="102"/>
      <c r="K589" s="102"/>
    </row>
    <row r="590" spans="7:11" ht="12.75">
      <c r="G590" s="62"/>
      <c r="H590" s="102"/>
      <c r="I590" s="102"/>
      <c r="J590" s="102"/>
      <c r="K590" s="102"/>
    </row>
    <row r="591" spans="7:11" ht="12.75">
      <c r="G591" s="62"/>
      <c r="H591" s="102"/>
      <c r="I591" s="102"/>
      <c r="J591" s="102"/>
      <c r="K591" s="102"/>
    </row>
    <row r="592" spans="7:11" ht="12.75">
      <c r="G592" s="62"/>
      <c r="H592" s="102"/>
      <c r="I592" s="102"/>
      <c r="J592" s="102"/>
      <c r="K592" s="102"/>
    </row>
    <row r="593" spans="7:11" ht="12.75">
      <c r="G593" s="62"/>
      <c r="H593" s="102"/>
      <c r="I593" s="102"/>
      <c r="J593" s="102"/>
      <c r="K593" s="102"/>
    </row>
    <row r="594" spans="7:11" ht="12.75">
      <c r="G594" s="62"/>
      <c r="H594" s="102"/>
      <c r="I594" s="102"/>
      <c r="J594" s="102"/>
      <c r="K594" s="102"/>
    </row>
    <row r="595" spans="7:11" ht="12.75">
      <c r="G595" s="62"/>
      <c r="H595" s="102"/>
      <c r="I595" s="102"/>
      <c r="J595" s="102"/>
      <c r="K595" s="102"/>
    </row>
    <row r="596" spans="7:11" ht="12.75">
      <c r="G596" s="62"/>
      <c r="H596" s="102"/>
      <c r="I596" s="102"/>
      <c r="J596" s="102"/>
      <c r="K596" s="102"/>
    </row>
    <row r="597" spans="7:11" ht="12.75">
      <c r="G597" s="62"/>
      <c r="H597" s="102"/>
      <c r="I597" s="102"/>
      <c r="J597" s="102"/>
      <c r="K597" s="102"/>
    </row>
    <row r="598" spans="7:11" ht="12.75">
      <c r="G598" s="62"/>
      <c r="H598" s="102"/>
      <c r="I598" s="102"/>
      <c r="J598" s="102"/>
      <c r="K598" s="102"/>
    </row>
    <row r="599" spans="7:11" ht="12.75">
      <c r="G599" s="62"/>
      <c r="H599" s="102"/>
      <c r="I599" s="102"/>
      <c r="J599" s="102"/>
      <c r="K599" s="102"/>
    </row>
    <row r="600" spans="7:11" ht="12.75">
      <c r="G600" s="62"/>
      <c r="H600" s="102"/>
      <c r="I600" s="102"/>
      <c r="J600" s="102"/>
      <c r="K600" s="102"/>
    </row>
    <row r="601" spans="7:11" ht="12.75">
      <c r="G601" s="62"/>
      <c r="H601" s="102"/>
      <c r="I601" s="102"/>
      <c r="J601" s="102"/>
      <c r="K601" s="102"/>
    </row>
    <row r="602" spans="7:11" ht="12.75">
      <c r="G602" s="62"/>
      <c r="H602" s="102"/>
      <c r="I602" s="102"/>
      <c r="J602" s="102"/>
      <c r="K602" s="102"/>
    </row>
    <row r="603" spans="7:11" ht="12.75">
      <c r="G603" s="62"/>
      <c r="H603" s="102"/>
      <c r="I603" s="102"/>
      <c r="J603" s="102"/>
      <c r="K603" s="102"/>
    </row>
    <row r="604" spans="7:11" ht="12.75">
      <c r="G604" s="62"/>
      <c r="H604" s="102"/>
      <c r="I604" s="102"/>
      <c r="J604" s="102"/>
      <c r="K604" s="102"/>
    </row>
    <row r="605" spans="7:11" ht="12.75">
      <c r="G605" s="62"/>
      <c r="H605" s="102"/>
      <c r="I605" s="102"/>
      <c r="J605" s="102"/>
      <c r="K605" s="102"/>
    </row>
    <row r="606" spans="7:11" ht="12.75">
      <c r="G606" s="62"/>
      <c r="H606" s="102"/>
      <c r="I606" s="102"/>
      <c r="J606" s="102"/>
      <c r="K606" s="102"/>
    </row>
    <row r="607" spans="7:11" ht="12.75">
      <c r="G607" s="62"/>
      <c r="H607" s="102"/>
      <c r="I607" s="102"/>
      <c r="J607" s="102"/>
      <c r="K607" s="102"/>
    </row>
    <row r="608" spans="7:11" ht="12.75">
      <c r="G608" s="62"/>
      <c r="H608" s="102"/>
      <c r="I608" s="102"/>
      <c r="J608" s="102"/>
      <c r="K608" s="102"/>
    </row>
    <row r="609" spans="7:11" ht="12.75">
      <c r="G609" s="62"/>
      <c r="H609" s="102"/>
      <c r="I609" s="102"/>
      <c r="J609" s="102"/>
      <c r="K609" s="102"/>
    </row>
    <row r="610" spans="7:11" ht="12.75">
      <c r="G610" s="62"/>
      <c r="H610" s="102"/>
      <c r="I610" s="102"/>
      <c r="J610" s="102"/>
      <c r="K610" s="102"/>
    </row>
    <row r="611" spans="7:11" ht="12.75">
      <c r="G611" s="62"/>
      <c r="H611" s="102"/>
      <c r="I611" s="102"/>
      <c r="J611" s="102"/>
      <c r="K611" s="102"/>
    </row>
    <row r="612" spans="7:11" ht="12.75">
      <c r="G612" s="62"/>
      <c r="H612" s="102"/>
      <c r="I612" s="102"/>
      <c r="J612" s="102"/>
      <c r="K612" s="102"/>
    </row>
    <row r="613" spans="7:11" ht="12.75">
      <c r="G613" s="62"/>
      <c r="H613" s="102"/>
      <c r="I613" s="102"/>
      <c r="J613" s="102"/>
      <c r="K613" s="102"/>
    </row>
    <row r="614" spans="7:11" ht="12.75">
      <c r="G614" s="62"/>
      <c r="H614" s="102"/>
      <c r="I614" s="102"/>
      <c r="J614" s="102"/>
      <c r="K614" s="102"/>
    </row>
    <row r="615" spans="7:11" ht="12.75">
      <c r="G615" s="62"/>
      <c r="H615" s="102"/>
      <c r="I615" s="102"/>
      <c r="J615" s="102"/>
      <c r="K615" s="102"/>
    </row>
    <row r="616" spans="7:11" ht="12.75">
      <c r="G616" s="62"/>
      <c r="H616" s="102"/>
      <c r="I616" s="102"/>
      <c r="J616" s="102"/>
      <c r="K616" s="102"/>
    </row>
    <row r="617" spans="7:11" ht="12.75">
      <c r="G617" s="62"/>
      <c r="H617" s="102"/>
      <c r="I617" s="102"/>
      <c r="J617" s="102"/>
      <c r="K617" s="102"/>
    </row>
    <row r="618" spans="7:11" ht="12.75">
      <c r="G618" s="62"/>
      <c r="H618" s="102"/>
      <c r="I618" s="102"/>
      <c r="J618" s="102"/>
      <c r="K618" s="102"/>
    </row>
    <row r="619" spans="7:11" ht="12.75">
      <c r="G619" s="62"/>
      <c r="H619" s="102"/>
      <c r="I619" s="102"/>
      <c r="J619" s="102"/>
      <c r="K619" s="102"/>
    </row>
    <row r="620" spans="7:11" ht="12.75">
      <c r="G620" s="62"/>
      <c r="H620" s="102"/>
      <c r="I620" s="102"/>
      <c r="J620" s="102"/>
      <c r="K620" s="102"/>
    </row>
    <row r="621" spans="7:11" ht="12.75">
      <c r="G621" s="62"/>
      <c r="H621" s="102"/>
      <c r="I621" s="102"/>
      <c r="J621" s="102"/>
      <c r="K621" s="102"/>
    </row>
    <row r="622" spans="7:11" ht="12.75">
      <c r="G622" s="62"/>
      <c r="H622" s="102"/>
      <c r="I622" s="102"/>
      <c r="J622" s="102"/>
      <c r="K622" s="102"/>
    </row>
    <row r="623" spans="7:11" ht="12.75">
      <c r="G623" s="62"/>
      <c r="H623" s="102"/>
      <c r="I623" s="102"/>
      <c r="J623" s="102"/>
      <c r="K623" s="102"/>
    </row>
    <row r="624" spans="7:11" ht="12.75">
      <c r="G624" s="62"/>
      <c r="H624" s="102"/>
      <c r="I624" s="102"/>
      <c r="J624" s="102"/>
      <c r="K624" s="102"/>
    </row>
    <row r="625" spans="7:11" ht="12.75">
      <c r="G625" s="62"/>
      <c r="H625" s="102"/>
      <c r="I625" s="102"/>
      <c r="J625" s="102"/>
      <c r="K625" s="102"/>
    </row>
    <row r="626" spans="7:11" ht="12.75">
      <c r="G626" s="62"/>
      <c r="H626" s="102"/>
      <c r="I626" s="102"/>
      <c r="J626" s="102"/>
      <c r="K626" s="102"/>
    </row>
    <row r="627" spans="7:11" ht="12.75">
      <c r="G627" s="62"/>
      <c r="H627" s="102"/>
      <c r="I627" s="102"/>
      <c r="J627" s="102"/>
      <c r="K627" s="102"/>
    </row>
    <row r="628" spans="7:11" ht="12.75">
      <c r="G628" s="62"/>
      <c r="H628" s="102"/>
      <c r="I628" s="102"/>
      <c r="J628" s="102"/>
      <c r="K628" s="102"/>
    </row>
    <row r="629" spans="7:11" ht="12.75">
      <c r="G629" s="62"/>
      <c r="H629" s="102"/>
      <c r="I629" s="102"/>
      <c r="J629" s="102"/>
      <c r="K629" s="102"/>
    </row>
    <row r="630" spans="7:11" ht="12.75">
      <c r="G630" s="62"/>
      <c r="H630" s="102"/>
      <c r="I630" s="102"/>
      <c r="J630" s="102"/>
      <c r="K630" s="102"/>
    </row>
    <row r="631" spans="7:11" ht="12.75">
      <c r="G631" s="62"/>
      <c r="H631" s="102"/>
      <c r="I631" s="102"/>
      <c r="J631" s="102"/>
      <c r="K631" s="102"/>
    </row>
    <row r="632" spans="7:11" ht="12.75">
      <c r="G632" s="62"/>
      <c r="H632" s="102"/>
      <c r="I632" s="102"/>
      <c r="J632" s="102"/>
      <c r="K632" s="102"/>
    </row>
    <row r="633" spans="7:11" ht="12.75">
      <c r="G633" s="62"/>
      <c r="H633" s="102"/>
      <c r="I633" s="102"/>
      <c r="J633" s="102"/>
      <c r="K633" s="102"/>
    </row>
    <row r="634" spans="7:11" ht="12.75">
      <c r="G634" s="62"/>
      <c r="H634" s="102"/>
      <c r="I634" s="102"/>
      <c r="J634" s="102"/>
      <c r="K634" s="102"/>
    </row>
    <row r="635" spans="7:11" ht="12.75">
      <c r="G635" s="62"/>
      <c r="H635" s="102"/>
      <c r="I635" s="102"/>
      <c r="J635" s="102"/>
      <c r="K635" s="102"/>
    </row>
    <row r="636" spans="7:11" ht="12.75">
      <c r="G636" s="62"/>
      <c r="H636" s="102"/>
      <c r="I636" s="102"/>
      <c r="J636" s="102"/>
      <c r="K636" s="102"/>
    </row>
    <row r="637" spans="7:11" ht="12.75">
      <c r="G637" s="62"/>
      <c r="H637" s="102"/>
      <c r="I637" s="102"/>
      <c r="J637" s="102"/>
      <c r="K637" s="102"/>
    </row>
    <row r="638" spans="7:11" ht="12.75">
      <c r="G638" s="62"/>
      <c r="H638" s="102"/>
      <c r="I638" s="102"/>
      <c r="J638" s="102"/>
      <c r="K638" s="102"/>
    </row>
    <row r="639" spans="7:11" ht="12.75">
      <c r="G639" s="62"/>
      <c r="H639" s="102"/>
      <c r="I639" s="102"/>
      <c r="J639" s="102"/>
      <c r="K639" s="102"/>
    </row>
    <row r="640" spans="7:11" ht="12.75">
      <c r="G640" s="62"/>
      <c r="H640" s="102"/>
      <c r="I640" s="102"/>
      <c r="J640" s="102"/>
      <c r="K640" s="102"/>
    </row>
    <row r="641" spans="7:11" ht="12.75">
      <c r="G641" s="62"/>
      <c r="H641" s="102"/>
      <c r="I641" s="102"/>
      <c r="J641" s="102"/>
      <c r="K641" s="102"/>
    </row>
    <row r="642" spans="7:11" ht="12.75">
      <c r="G642" s="62"/>
      <c r="H642" s="102"/>
      <c r="I642" s="102"/>
      <c r="J642" s="102"/>
      <c r="K642" s="102"/>
    </row>
    <row r="643" spans="7:11" ht="12.75">
      <c r="G643" s="62"/>
      <c r="H643" s="102"/>
      <c r="I643" s="102"/>
      <c r="J643" s="102"/>
      <c r="K643" s="102"/>
    </row>
    <row r="644" spans="7:11" ht="12.75">
      <c r="G644" s="62"/>
      <c r="H644" s="102"/>
      <c r="I644" s="102"/>
      <c r="J644" s="102"/>
      <c r="K644" s="102"/>
    </row>
    <row r="645" spans="7:11" ht="12.75">
      <c r="G645" s="62"/>
      <c r="H645" s="102"/>
      <c r="I645" s="102"/>
      <c r="J645" s="102"/>
      <c r="K645" s="102"/>
    </row>
    <row r="646" spans="7:11" ht="12.75">
      <c r="G646" s="62"/>
      <c r="H646" s="102"/>
      <c r="I646" s="102"/>
      <c r="J646" s="102"/>
      <c r="K646" s="102"/>
    </row>
    <row r="647" spans="7:11" ht="12.75">
      <c r="G647" s="62"/>
      <c r="H647" s="102"/>
      <c r="I647" s="102"/>
      <c r="J647" s="102"/>
      <c r="K647" s="102"/>
    </row>
    <row r="648" spans="7:11" ht="12.75">
      <c r="G648" s="62"/>
      <c r="H648" s="102"/>
      <c r="I648" s="102"/>
      <c r="J648" s="102"/>
      <c r="K648" s="102"/>
    </row>
    <row r="649" spans="7:11" ht="12.75">
      <c r="G649" s="62"/>
      <c r="H649" s="102"/>
      <c r="I649" s="102"/>
      <c r="J649" s="102"/>
      <c r="K649" s="102"/>
    </row>
    <row r="650" spans="7:11" ht="12.75">
      <c r="G650" s="62"/>
      <c r="H650" s="102"/>
      <c r="I650" s="102"/>
      <c r="J650" s="102"/>
      <c r="K650" s="102"/>
    </row>
    <row r="651" spans="7:11" ht="12.75">
      <c r="G651" s="62"/>
      <c r="H651" s="102"/>
      <c r="I651" s="102"/>
      <c r="J651" s="102"/>
      <c r="K651" s="102"/>
    </row>
    <row r="652" spans="7:11" ht="12.75">
      <c r="G652" s="62"/>
      <c r="H652" s="102"/>
      <c r="I652" s="102"/>
      <c r="J652" s="102"/>
      <c r="K652" s="102"/>
    </row>
    <row r="653" spans="7:11" ht="12.75">
      <c r="G653" s="62"/>
      <c r="H653" s="102"/>
      <c r="I653" s="102"/>
      <c r="J653" s="102"/>
      <c r="K653" s="102"/>
    </row>
    <row r="654" spans="7:11" ht="12.75">
      <c r="G654" s="62"/>
      <c r="H654" s="102"/>
      <c r="I654" s="102"/>
      <c r="J654" s="102"/>
      <c r="K654" s="102"/>
    </row>
    <row r="655" spans="7:11" ht="12.75">
      <c r="G655" s="62"/>
      <c r="H655" s="102"/>
      <c r="I655" s="102"/>
      <c r="J655" s="102"/>
      <c r="K655" s="102"/>
    </row>
    <row r="656" spans="7:11" ht="12.75">
      <c r="G656" s="62"/>
      <c r="H656" s="102"/>
      <c r="I656" s="102"/>
      <c r="J656" s="102"/>
      <c r="K656" s="102"/>
    </row>
    <row r="657" spans="7:11" ht="12.75">
      <c r="G657" s="62"/>
      <c r="H657" s="102"/>
      <c r="I657" s="102"/>
      <c r="J657" s="102"/>
      <c r="K657" s="102"/>
    </row>
    <row r="658" spans="7:11" ht="12.75">
      <c r="G658" s="62"/>
      <c r="H658" s="102"/>
      <c r="I658" s="102"/>
      <c r="J658" s="102"/>
      <c r="K658" s="102"/>
    </row>
    <row r="659" spans="7:11" ht="12.75">
      <c r="G659" s="62"/>
      <c r="H659" s="102"/>
      <c r="I659" s="102"/>
      <c r="J659" s="102"/>
      <c r="K659" s="102"/>
    </row>
    <row r="660" spans="7:11" ht="12.75">
      <c r="G660" s="62"/>
      <c r="H660" s="102"/>
      <c r="I660" s="102"/>
      <c r="J660" s="102"/>
      <c r="K660" s="102"/>
    </row>
    <row r="661" spans="7:11" ht="12.75">
      <c r="G661" s="62"/>
      <c r="H661" s="102"/>
      <c r="I661" s="102"/>
      <c r="J661" s="102"/>
      <c r="K661" s="102"/>
    </row>
    <row r="662" spans="7:11" ht="12.75">
      <c r="G662" s="62"/>
      <c r="H662" s="102"/>
      <c r="I662" s="102"/>
      <c r="J662" s="102"/>
      <c r="K662" s="102"/>
    </row>
    <row r="663" spans="7:11" ht="12.75">
      <c r="G663" s="62"/>
      <c r="H663" s="102"/>
      <c r="I663" s="102"/>
      <c r="J663" s="102"/>
      <c r="K663" s="102"/>
    </row>
    <row r="664" spans="7:11" ht="12.75">
      <c r="G664" s="62"/>
      <c r="H664" s="102"/>
      <c r="I664" s="102"/>
      <c r="J664" s="102"/>
      <c r="K664" s="102"/>
    </row>
    <row r="665" spans="7:11" ht="12.75">
      <c r="G665" s="62"/>
      <c r="H665" s="102"/>
      <c r="I665" s="102"/>
      <c r="J665" s="102"/>
      <c r="K665" s="102"/>
    </row>
    <row r="666" spans="7:11" ht="12.75">
      <c r="G666" s="62"/>
      <c r="H666" s="102"/>
      <c r="I666" s="102"/>
      <c r="J666" s="102"/>
      <c r="K666" s="102"/>
    </row>
    <row r="667" spans="7:11" ht="12.75">
      <c r="G667" s="62"/>
      <c r="H667" s="102"/>
      <c r="I667" s="102"/>
      <c r="J667" s="102"/>
      <c r="K667" s="102"/>
    </row>
    <row r="668" spans="7:11" ht="12.75">
      <c r="G668" s="62"/>
      <c r="H668" s="102"/>
      <c r="I668" s="102"/>
      <c r="J668" s="102"/>
      <c r="K668" s="102"/>
    </row>
    <row r="669" spans="7:11" ht="12.75">
      <c r="G669" s="62"/>
      <c r="H669" s="102"/>
      <c r="I669" s="102"/>
      <c r="J669" s="102"/>
      <c r="K669" s="102"/>
    </row>
    <row r="670" spans="7:11" ht="12.75">
      <c r="G670" s="62"/>
      <c r="H670" s="102"/>
      <c r="I670" s="102"/>
      <c r="J670" s="102"/>
      <c r="K670" s="102"/>
    </row>
    <row r="671" spans="7:11" ht="12.75">
      <c r="G671" s="62"/>
      <c r="H671" s="102"/>
      <c r="I671" s="102"/>
      <c r="J671" s="102"/>
      <c r="K671" s="102"/>
    </row>
    <row r="672" spans="7:11" ht="12.75">
      <c r="G672" s="62"/>
      <c r="H672" s="102"/>
      <c r="I672" s="102"/>
      <c r="J672" s="102"/>
      <c r="K672" s="102"/>
    </row>
    <row r="673" spans="7:11" ht="12.75">
      <c r="G673" s="62"/>
      <c r="H673" s="102"/>
      <c r="I673" s="102"/>
      <c r="J673" s="102"/>
      <c r="K673" s="102"/>
    </row>
    <row r="674" spans="7:11" ht="12.75">
      <c r="G674" s="62"/>
      <c r="H674" s="102"/>
      <c r="I674" s="102"/>
      <c r="J674" s="102"/>
      <c r="K674" s="102"/>
    </row>
    <row r="675" spans="7:11" ht="12.75">
      <c r="G675" s="62"/>
      <c r="H675" s="102"/>
      <c r="I675" s="102"/>
      <c r="J675" s="102"/>
      <c r="K675" s="102"/>
    </row>
    <row r="676" spans="7:11" ht="12.75">
      <c r="G676" s="62"/>
      <c r="H676" s="102"/>
      <c r="I676" s="102"/>
      <c r="J676" s="102"/>
      <c r="K676" s="102"/>
    </row>
    <row r="677" spans="7:11" ht="12.75">
      <c r="G677" s="62"/>
      <c r="H677" s="102"/>
      <c r="I677" s="102"/>
      <c r="J677" s="102"/>
      <c r="K677" s="102"/>
    </row>
    <row r="678" spans="7:11" ht="12.75">
      <c r="G678" s="62"/>
      <c r="H678" s="102"/>
      <c r="I678" s="102"/>
      <c r="J678" s="102"/>
      <c r="K678" s="102"/>
    </row>
    <row r="679" spans="7:11" ht="12.75">
      <c r="G679" s="62"/>
      <c r="H679" s="102"/>
      <c r="I679" s="102"/>
      <c r="J679" s="102"/>
      <c r="K679" s="102"/>
    </row>
    <row r="680" spans="7:11" ht="12.75">
      <c r="G680" s="62"/>
      <c r="H680" s="102"/>
      <c r="I680" s="102"/>
      <c r="J680" s="102"/>
      <c r="K680" s="102"/>
    </row>
    <row r="681" spans="7:11" ht="12.75">
      <c r="G681" s="62"/>
      <c r="H681" s="102"/>
      <c r="I681" s="102"/>
      <c r="J681" s="102"/>
      <c r="K681" s="102"/>
    </row>
    <row r="682" spans="7:11" ht="12.75">
      <c r="G682" s="62"/>
      <c r="H682" s="102"/>
      <c r="I682" s="102"/>
      <c r="J682" s="102"/>
      <c r="K682" s="102"/>
    </row>
    <row r="683" spans="7:11" ht="12.75">
      <c r="G683" s="62"/>
      <c r="H683" s="102"/>
      <c r="I683" s="102"/>
      <c r="J683" s="102"/>
      <c r="K683" s="102"/>
    </row>
    <row r="684" spans="7:11" ht="12.75">
      <c r="G684" s="62"/>
      <c r="H684" s="102"/>
      <c r="I684" s="102"/>
      <c r="J684" s="102"/>
      <c r="K684" s="102"/>
    </row>
    <row r="685" spans="7:11" ht="12.75">
      <c r="G685" s="62"/>
      <c r="H685" s="102"/>
      <c r="I685" s="102"/>
      <c r="J685" s="102"/>
      <c r="K685" s="102"/>
    </row>
    <row r="686" spans="7:11" ht="12.75">
      <c r="G686" s="62"/>
      <c r="H686" s="102"/>
      <c r="I686" s="102"/>
      <c r="J686" s="102"/>
      <c r="K686" s="102"/>
    </row>
  </sheetData>
  <sheetProtection/>
  <mergeCells count="35">
    <mergeCell ref="F1:G1"/>
    <mergeCell ref="D2:G2"/>
    <mergeCell ref="F3:G3"/>
    <mergeCell ref="C6:G6"/>
    <mergeCell ref="F65:G65"/>
    <mergeCell ref="C66:D66"/>
    <mergeCell ref="E66:G66"/>
    <mergeCell ref="A68:G68"/>
    <mergeCell ref="C72:C73"/>
    <mergeCell ref="D72:D73"/>
    <mergeCell ref="B204:B205"/>
    <mergeCell ref="C204:C205"/>
    <mergeCell ref="C206:C207"/>
    <mergeCell ref="C208:C210"/>
    <mergeCell ref="C211:C212"/>
    <mergeCell ref="C213:C214"/>
    <mergeCell ref="C215:C216"/>
    <mergeCell ref="C217:C218"/>
    <mergeCell ref="C276:C278"/>
    <mergeCell ref="C279:C281"/>
    <mergeCell ref="C285:C286"/>
    <mergeCell ref="F343:G343"/>
    <mergeCell ref="D344:G344"/>
    <mergeCell ref="F345:G345"/>
    <mergeCell ref="C346:G346"/>
    <mergeCell ref="F389:G389"/>
    <mergeCell ref="D390:G390"/>
    <mergeCell ref="C392:G392"/>
    <mergeCell ref="C393:G393"/>
    <mergeCell ref="C347:G347"/>
    <mergeCell ref="C348:G348"/>
    <mergeCell ref="C349:G349"/>
    <mergeCell ref="F386:G386"/>
    <mergeCell ref="F387:G387"/>
    <mergeCell ref="E388:G38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2021-10-18T12:12:03Z</cp:lastPrinted>
  <dcterms:created xsi:type="dcterms:W3CDTF">2008-10-30T07:18:08Z</dcterms:created>
  <dcterms:modified xsi:type="dcterms:W3CDTF">2022-02-21T05:39:35Z</dcterms:modified>
  <cp:category/>
  <cp:version/>
  <cp:contentType/>
  <cp:contentStatus/>
</cp:coreProperties>
</file>